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170" activeTab="0"/>
  </bookViews>
  <sheets>
    <sheet name="Figure 12-Chart" sheetId="1" r:id="rId1"/>
    <sheet name="Figure 12-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NAE_RATES">'[1]Anaesthesia Rates'!$A$6:$AF$18</definedName>
    <definedName name="ASSISTER_RHAS">'[2]ASSISTER_RHAS'!$A$1:$P$176</definedName>
    <definedName name="BIRTH_RATES">#REF!</definedName>
    <definedName name="CRGVR_HOSPRHA">#REF!</definedName>
    <definedName name="CSEC_RATES">'[1]C Section Rates'!$B$8:$AA$19</definedName>
    <definedName name="HBW_RATES">'[1]High Birth Weight Rates'!$A$5:$AA$16</definedName>
    <definedName name="INDUCED_RATES">'[1]Induction Rates'!$A$6:$CC$17</definedName>
    <definedName name="LBW_RATES">'[1]Low Birth Weight Rates'!$A$5:$AA$16</definedName>
    <definedName name="MATBIRTH_RATES">#REF!</definedName>
    <definedName name="NEO_CSHOSPS">'[1]Neonatal Hosp (Cause-specific)'!$A$6:$AA$19</definedName>
    <definedName name="NEO_DEATHS">#REF!</definedName>
    <definedName name="NEOHOSPS">'[1]Neonatal Hospitalization'!$A$7:$AA$18</definedName>
    <definedName name="OUTCOMES">#REF!</definedName>
    <definedName name="POST_CSHOSPS">'[1]Post-Neo Hosp (Cause-specific)'!$A$4:$I$39</definedName>
    <definedName name="POSTNEO_DEATHS">#REF!</definedName>
    <definedName name="POSTNEOHOSP">'[1]Post-Neonatal Hopsitalizations'!$A$7:$K$20</definedName>
    <definedName name="PREEMIE_RATES">'[1]Preterm Birth Rates'!$B$7:$K$18</definedName>
    <definedName name="READMITS">'[5]Maternal Readmission'!$A$4:$AK$19</definedName>
    <definedName name="RHA">#REF!</definedName>
    <definedName name="RHA_TRVL">#REF!</definedName>
    <definedName name="STILL_RATES">'[1]Stillbirth Rates'!$B$6:$K$18</definedName>
    <definedName name="TEEN_PREG_RATE">#REF!</definedName>
    <definedName name="VAGOP_RATES">'[1]assist vag births rates'!$A$7:$AG$18</definedName>
  </definedNames>
  <calcPr fullCalcOnLoad="1"/>
</workbook>
</file>

<file path=xl/sharedStrings.xml><?xml version="1.0" encoding="utf-8"?>
<sst xmlns="http://schemas.openxmlformats.org/spreadsheetml/2006/main" count="69" uniqueCount="46">
  <si>
    <t xml:space="preserve">total </t>
  </si>
  <si>
    <t>high risk % travellers</t>
  </si>
  <si>
    <t>low risk % travellers</t>
  </si>
  <si>
    <t>total deliveries</t>
  </si>
  <si>
    <t>high risk deliveries</t>
  </si>
  <si>
    <t>low risk deliveries</t>
  </si>
  <si>
    <t>total travellers</t>
  </si>
  <si>
    <t>high risk</t>
  </si>
  <si>
    <t>low risk</t>
  </si>
  <si>
    <t>1988-89</t>
  </si>
  <si>
    <t>1992-93 Percent of women o/s of Brandon &amp; Wpg.</t>
  </si>
  <si>
    <t>Total Births</t>
  </si>
  <si>
    <t>Northern Births</t>
  </si>
  <si>
    <t>Rural South Births</t>
  </si>
  <si>
    <t>Brandon Births</t>
  </si>
  <si>
    <t>Winnipeg Births</t>
  </si>
  <si>
    <t>% of Deliveries</t>
  </si>
  <si>
    <t>Number of Deliveries</t>
  </si>
  <si>
    <t>2002-03</t>
  </si>
  <si>
    <t>1992-93</t>
  </si>
  <si>
    <t>total</t>
  </si>
  <si>
    <t>All Manitoba Births</t>
  </si>
  <si>
    <t>2002-03 Percent of women o/s of Brandon &amp; Wpg.</t>
  </si>
  <si>
    <t>Percent of all women travelling to give birth</t>
  </si>
  <si>
    <t>Manitoba</t>
  </si>
  <si>
    <t>*</t>
  </si>
  <si>
    <t>Churchill</t>
  </si>
  <si>
    <t>Burntwood</t>
  </si>
  <si>
    <t>Norman</t>
  </si>
  <si>
    <t>Parkland</t>
  </si>
  <si>
    <t>Assiniboine</t>
  </si>
  <si>
    <t>Central</t>
  </si>
  <si>
    <t>Interlake</t>
  </si>
  <si>
    <t>South Eastman</t>
  </si>
  <si>
    <t>North Eastman</t>
  </si>
  <si>
    <t>Brandon</t>
  </si>
  <si>
    <t>Winnipeg</t>
  </si>
  <si>
    <t>High Risk Number</t>
  </si>
  <si>
    <t>Low Risk Number</t>
  </si>
  <si>
    <t>High Risk Percent</t>
  </si>
  <si>
    <t>Low Risk       Percent</t>
  </si>
  <si>
    <t>Regional Health Authority</t>
  </si>
  <si>
    <r>
      <t>Note:</t>
    </r>
    <r>
      <rPr>
        <sz val="11"/>
        <color theme="1"/>
        <rFont val="Calibri"/>
        <family val="2"/>
      </rPr>
      <t xml:space="preserve"> </t>
    </r>
    <r>
      <rPr>
        <sz val="10"/>
        <rFont val="Arial"/>
        <family val="2"/>
      </rPr>
      <t>*</t>
    </r>
    <r>
      <rPr>
        <sz val="11"/>
        <color theme="1"/>
        <rFont val="Calibri"/>
        <family val="2"/>
      </rPr>
      <t xml:space="preserve"> Information about high risk women in Churchill has been suppressed due to small numbers.</t>
    </r>
  </si>
  <si>
    <r>
      <rPr>
        <b/>
        <sz val="10"/>
        <rFont val="Arial"/>
        <family val="2"/>
      </rPr>
      <t>Primary Source:</t>
    </r>
    <r>
      <rPr>
        <sz val="10"/>
        <rFont val="Arial"/>
        <family val="2"/>
      </rPr>
      <t xml:space="preserve"> Manitoba Health, Health Information Management.</t>
    </r>
  </si>
  <si>
    <r>
      <t xml:space="preserve">Source: </t>
    </r>
    <r>
      <rPr>
        <sz val="10"/>
        <rFont val="Arial"/>
        <family val="2"/>
      </rPr>
      <t>Manitoba Health. 2005. Report of Manitoba Health’s Ministerial Working Group on Maternal/Newborn Services. Winnipeg:  Province of Manitoba. 90 p.</t>
    </r>
  </si>
  <si>
    <t>Travelling to Give Birth, Women Leaving Their RHA, 2002/03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</si>
</sst>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5">
      <alignment/>
      <protection/>
    </xf>
    <xf numFmtId="164" fontId="2" fillId="0" borderId="0" xfId="55" applyNumberFormat="1">
      <alignment/>
      <protection/>
    </xf>
    <xf numFmtId="1" fontId="2" fillId="0" borderId="0" xfId="55" applyNumberFormat="1">
      <alignment/>
      <protection/>
    </xf>
    <xf numFmtId="3" fontId="2" fillId="0" borderId="0" xfId="55" applyNumberFormat="1">
      <alignment/>
      <protection/>
    </xf>
    <xf numFmtId="0" fontId="3" fillId="0" borderId="0" xfId="55" applyFont="1">
      <alignment/>
      <protection/>
    </xf>
    <xf numFmtId="0" fontId="2" fillId="0" borderId="0" xfId="55" applyAlignment="1">
      <alignment horizontal="left" indent="1"/>
      <protection/>
    </xf>
    <xf numFmtId="0" fontId="3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3" fillId="0" borderId="0" xfId="55" applyFont="1" applyAlignment="1">
      <alignment horizontal="center"/>
      <protection/>
    </xf>
    <xf numFmtId="3" fontId="3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1" fontId="2" fillId="0" borderId="0" xfId="55" applyNumberFormat="1" applyAlignment="1">
      <alignment horizontal="right"/>
      <protection/>
    </xf>
    <xf numFmtId="164" fontId="2" fillId="0" borderId="0" xfId="55" applyNumberFormat="1" applyAlignment="1">
      <alignment horizontal="right"/>
      <protection/>
    </xf>
    <xf numFmtId="0" fontId="2" fillId="0" borderId="0" xfId="55" applyFont="1" applyAlignment="1">
      <alignment wrapText="1"/>
      <protection/>
    </xf>
    <xf numFmtId="0" fontId="4" fillId="0" borderId="0" xfId="55" applyFont="1" applyAlignment="1">
      <alignment horizontal="center" wrapText="1"/>
      <protection/>
    </xf>
    <xf numFmtId="0" fontId="4" fillId="0" borderId="0" xfId="55" applyFont="1" applyAlignment="1">
      <alignment wrapText="1"/>
      <protection/>
    </xf>
    <xf numFmtId="0" fontId="2" fillId="0" borderId="0" xfId="55" applyFont="1" applyFill="1">
      <alignment/>
      <protection/>
    </xf>
    <xf numFmtId="0" fontId="5" fillId="0" borderId="0" xfId="55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57150</xdr:rowOff>
    </xdr:from>
    <xdr:to>
      <xdr:col>16</xdr:col>
      <xdr:colOff>276225</xdr:colOff>
      <xdr:row>41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247650" y="628650"/>
          <a:ext cx="9782175" cy="7181850"/>
          <a:chOff x="1028700" y="228600"/>
          <a:chExt cx="9782175" cy="6105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5885"/>
          <a:stretch>
            <a:fillRect/>
          </a:stretch>
        </xdr:blipFill>
        <xdr:spPr>
          <a:xfrm>
            <a:off x="1124076" y="228600"/>
            <a:ext cx="9686799" cy="60108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028700" y="5781575"/>
            <a:ext cx="9640333" cy="5525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from Manitoba Health. Report of Manitoba Health's Ministerial Working Group on Maternal/Newborn Services. Winnipeg: Province of Manitoba. 90 p.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health\matnew\final\appendix%207%20surveillance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Documents\mbhealth\matnew\data\Crgvr_RHA(bymatre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neonatal&amp;postneonataldeat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productiveHealt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Dec%207\Perinatal%20Report%20(Dec2004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matnew\final\Travel%20by%20Patient%20R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nancy Outcomes"/>
      <sheetName val="Birth Rates Revised"/>
      <sheetName val="birth rates chart"/>
      <sheetName val="birth rates data for charts"/>
      <sheetName val="Birth Rates - Maternal Age"/>
      <sheetName val="Birth Rates Chart 10 -19 yrs"/>
      <sheetName val="Birth Rates Chart 20-29 yrs"/>
      <sheetName val="Birth Rates Chart 30 to 39 yrs"/>
      <sheetName val="Birth Rates Chart 40-49 yrs"/>
      <sheetName val="Teen Preg Revised"/>
      <sheetName val="Teen Preg 15 to 19"/>
      <sheetName val="Table 1 Teen Preg"/>
      <sheetName val="Teen Pregnancy 12 - 14 yrs"/>
      <sheetName val="Teen Preg 15-17"/>
      <sheetName val="Teen Preg 18-19"/>
      <sheetName val="Stillbirth Rates"/>
      <sheetName val="Stillbirths Chart"/>
      <sheetName val="Preterm Birth Rates"/>
      <sheetName val="Preterm Chart"/>
      <sheetName val="Low Birth Weight Rates"/>
      <sheetName val="lowbirthweightchart&lt;1500gm"/>
      <sheetName val="lowbirthweight1500-2499gm"/>
      <sheetName val="lowbirthweightall"/>
      <sheetName val="High Birth Weight Rates"/>
      <sheetName val="high bwtchart 4000-4499gm"/>
      <sheetName val="high bwtchart &gt;4500gm"/>
      <sheetName val="high bwt chart all"/>
      <sheetName val="Anaesthesia Rates"/>
      <sheetName val="anaesth chart none"/>
      <sheetName val="anaesth chart general"/>
      <sheetName val="anesth chart epid"/>
      <sheetName val="anesth chart pudendal"/>
      <sheetName val="anaesth chart any"/>
      <sheetName val="anaesth time trends - reg grps."/>
      <sheetName val="C Section Rates"/>
      <sheetName val="C section chart-unsched"/>
      <sheetName val="C sect. chart - sched."/>
      <sheetName val="C sec time trends reg grps"/>
      <sheetName val="C sect. chart - all"/>
      <sheetName val="assist vag births rates"/>
      <sheetName val="assist vag births chart"/>
      <sheetName val="Induction Rates"/>
      <sheetName val="induc&lt;37 wks"/>
      <sheetName val="induc 37-42 wks"/>
      <sheetName val="induc &gt;42 wks"/>
      <sheetName val="induc all"/>
      <sheetName val="induc all - time trends - reg g"/>
      <sheetName val="Neonatal Hospitalization"/>
      <sheetName val="neonatal hosp &lt; 7days"/>
      <sheetName val="neonatal hosp 7-28 days"/>
      <sheetName val="neonatal hosp all"/>
      <sheetName val="neonatal hosp reggroups"/>
      <sheetName val="Neonatal Hosp (Cause-specific)"/>
      <sheetName val="Post-Neonatal Hopsitalizations"/>
      <sheetName val="postneonat chart"/>
      <sheetName val="postneonat hosp reg grps"/>
      <sheetName val="Post-Neo Hosp (Cause-specific)"/>
      <sheetName val="neonatal deaths"/>
      <sheetName val="neonatal deaths chart"/>
      <sheetName val="post neonataldeaths"/>
      <sheetName val="postneonatdeathchart"/>
      <sheetName val="all infant mortality 98-03"/>
      <sheetName val="Maternal Hosp Read - annual"/>
      <sheetName val="maternal hospt read 5 yr groups"/>
      <sheetName val="maternal read chart"/>
    </sheetNames>
    <sheetDataSet>
      <sheetData sheetId="15">
        <row r="6">
          <cell r="B6" t="str">
            <v>RHA</v>
          </cell>
          <cell r="C6" t="str">
            <v>Stillbirth Babies</v>
          </cell>
          <cell r="D6" t="str">
            <v>All Babies</v>
          </cell>
          <cell r="E6" t="str">
            <v>Rate per 1000</v>
          </cell>
          <cell r="F6" t="str">
            <v>Stillbirth Babies</v>
          </cell>
          <cell r="G6" t="str">
            <v>All Babies</v>
          </cell>
          <cell r="H6" t="str">
            <v>Rate per 1000</v>
          </cell>
          <cell r="I6" t="str">
            <v>Stillbirth Babies</v>
          </cell>
          <cell r="J6" t="str">
            <v>All Babies</v>
          </cell>
          <cell r="K6" t="str">
            <v>Rate per 1000</v>
          </cell>
        </row>
        <row r="8">
          <cell r="B8" t="str">
            <v> Winnipeg</v>
          </cell>
          <cell r="C8">
            <v>314</v>
          </cell>
          <cell r="D8">
            <v>47041</v>
          </cell>
          <cell r="E8">
            <v>6.67502816691822</v>
          </cell>
          <cell r="F8">
            <v>279</v>
          </cell>
          <cell r="G8">
            <v>42754</v>
          </cell>
          <cell r="H8">
            <v>6.525705197174533</v>
          </cell>
          <cell r="I8">
            <v>223</v>
          </cell>
          <cell r="J8">
            <v>36936</v>
          </cell>
          <cell r="K8">
            <v>6.037470218756768</v>
          </cell>
        </row>
        <row r="9">
          <cell r="B9" t="str">
            <v>Brandon</v>
          </cell>
          <cell r="C9">
            <v>20</v>
          </cell>
          <cell r="D9">
            <v>3542</v>
          </cell>
          <cell r="E9">
            <v>5.64652738565782</v>
          </cell>
          <cell r="F9">
            <v>11</v>
          </cell>
          <cell r="G9">
            <v>3137</v>
          </cell>
          <cell r="H9">
            <v>3.5065349059611095</v>
          </cell>
          <cell r="I9">
            <v>17</v>
          </cell>
          <cell r="J9">
            <v>2809</v>
          </cell>
          <cell r="K9">
            <v>6.051975792096831</v>
          </cell>
        </row>
        <row r="10">
          <cell r="B10" t="str">
            <v>North Eastman</v>
          </cell>
          <cell r="C10">
            <v>15</v>
          </cell>
          <cell r="D10">
            <v>2685</v>
          </cell>
          <cell r="E10">
            <v>5.58659217877095</v>
          </cell>
          <cell r="F10">
            <v>16</v>
          </cell>
          <cell r="G10">
            <v>2681</v>
          </cell>
          <cell r="H10">
            <v>5.9679224170085785</v>
          </cell>
          <cell r="I10">
            <v>20</v>
          </cell>
          <cell r="J10">
            <v>2434</v>
          </cell>
          <cell r="K10">
            <v>8.216926869350862</v>
          </cell>
        </row>
        <row r="11">
          <cell r="B11" t="str">
            <v>South Eastman</v>
          </cell>
          <cell r="C11">
            <v>14</v>
          </cell>
          <cell r="D11">
            <v>3883</v>
          </cell>
          <cell r="E11">
            <v>3.605459696111254</v>
          </cell>
          <cell r="F11">
            <v>26</v>
          </cell>
          <cell r="G11">
            <v>3740</v>
          </cell>
          <cell r="H11">
            <v>6.951871657754011</v>
          </cell>
          <cell r="I11">
            <v>14</v>
          </cell>
          <cell r="J11">
            <v>3595</v>
          </cell>
          <cell r="K11">
            <v>3.8942976356050067</v>
          </cell>
        </row>
        <row r="12">
          <cell r="B12" t="str">
            <v>Interlake</v>
          </cell>
          <cell r="C12">
            <v>22</v>
          </cell>
          <cell r="D12">
            <v>4845</v>
          </cell>
          <cell r="E12">
            <v>4.540763673890609</v>
          </cell>
          <cell r="F12">
            <v>36</v>
          </cell>
          <cell r="G12">
            <v>4558</v>
          </cell>
          <cell r="H12">
            <v>7.898200965335674</v>
          </cell>
          <cell r="I12">
            <v>39</v>
          </cell>
          <cell r="J12">
            <v>4047</v>
          </cell>
          <cell r="K12">
            <v>9.636767976278724</v>
          </cell>
        </row>
        <row r="13">
          <cell r="B13" t="str">
            <v>Central</v>
          </cell>
          <cell r="C13">
            <v>53</v>
          </cell>
          <cell r="D13">
            <v>7391</v>
          </cell>
          <cell r="E13">
            <v>7.170883506967934</v>
          </cell>
          <cell r="F13">
            <v>52</v>
          </cell>
          <cell r="G13">
            <v>7221</v>
          </cell>
          <cell r="H13">
            <v>7.201218667774547</v>
          </cell>
          <cell r="I13">
            <v>58</v>
          </cell>
          <cell r="J13">
            <v>6816</v>
          </cell>
          <cell r="K13">
            <v>8.509389671361502</v>
          </cell>
        </row>
        <row r="14">
          <cell r="B14" t="str">
            <v>Assiniboine</v>
          </cell>
          <cell r="C14">
            <v>29</v>
          </cell>
          <cell r="D14">
            <v>4696</v>
          </cell>
          <cell r="E14">
            <v>6.175468483816013</v>
          </cell>
          <cell r="F14">
            <v>17</v>
          </cell>
          <cell r="G14">
            <v>4089</v>
          </cell>
          <cell r="H14">
            <v>4.157495720224994</v>
          </cell>
          <cell r="I14">
            <v>22</v>
          </cell>
          <cell r="J14">
            <v>3631</v>
          </cell>
          <cell r="K14">
            <v>6.058936931974663</v>
          </cell>
        </row>
        <row r="15">
          <cell r="B15" t="str">
            <v>Parkland</v>
          </cell>
          <cell r="C15">
            <v>16</v>
          </cell>
          <cell r="D15">
            <v>2843</v>
          </cell>
          <cell r="E15">
            <v>5.627857896588111</v>
          </cell>
          <cell r="F15">
            <v>18</v>
          </cell>
          <cell r="G15">
            <v>2703</v>
          </cell>
          <cell r="H15">
            <v>6.659267480577136</v>
          </cell>
          <cell r="I15">
            <v>17</v>
          </cell>
          <cell r="J15">
            <v>2469</v>
          </cell>
          <cell r="K15">
            <v>6.885378695828271</v>
          </cell>
        </row>
        <row r="16">
          <cell r="B16" t="str">
            <v>Norman</v>
          </cell>
          <cell r="C16">
            <v>16</v>
          </cell>
          <cell r="D16">
            <v>2411</v>
          </cell>
          <cell r="E16">
            <v>6.6362505184570715</v>
          </cell>
          <cell r="F16">
            <v>15</v>
          </cell>
          <cell r="G16">
            <v>2301</v>
          </cell>
          <cell r="H16">
            <v>6.51890482398957</v>
          </cell>
          <cell r="I16">
            <v>10</v>
          </cell>
          <cell r="J16">
            <v>2199</v>
          </cell>
          <cell r="K16">
            <v>4.547521600727603</v>
          </cell>
        </row>
        <row r="17">
          <cell r="B17" t="str">
            <v>Burntwood</v>
          </cell>
          <cell r="C17">
            <v>44</v>
          </cell>
          <cell r="D17">
            <v>6145</v>
          </cell>
          <cell r="E17">
            <v>7.160292921074044</v>
          </cell>
          <cell r="F17">
            <v>57</v>
          </cell>
          <cell r="G17">
            <v>5722</v>
          </cell>
          <cell r="H17">
            <v>9.961551904928347</v>
          </cell>
          <cell r="I17">
            <v>38</v>
          </cell>
          <cell r="J17">
            <v>5297</v>
          </cell>
          <cell r="K17">
            <v>7.173872003020578</v>
          </cell>
        </row>
        <row r="18">
          <cell r="B18" t="str">
            <v>Churchill</v>
          </cell>
          <cell r="D18">
            <v>151</v>
          </cell>
          <cell r="F18">
            <v>0</v>
          </cell>
          <cell r="G18">
            <v>115</v>
          </cell>
          <cell r="H18">
            <v>0</v>
          </cell>
          <cell r="I18">
            <v>0</v>
          </cell>
          <cell r="J18">
            <v>87</v>
          </cell>
          <cell r="K18">
            <v>0</v>
          </cell>
        </row>
      </sheetData>
      <sheetData sheetId="17">
        <row r="8">
          <cell r="B8" t="str">
            <v>Winnipeg</v>
          </cell>
          <cell r="C8">
            <v>3297</v>
          </cell>
          <cell r="D8">
            <v>46727</v>
          </cell>
          <cell r="E8">
            <v>70.55877758041389</v>
          </cell>
          <cell r="F8">
            <v>3251</v>
          </cell>
          <cell r="G8">
            <v>42475</v>
          </cell>
          <cell r="H8">
            <v>76.53914067098293</v>
          </cell>
          <cell r="I8">
            <v>3061</v>
          </cell>
          <cell r="J8">
            <v>36713</v>
          </cell>
          <cell r="K8">
            <v>83.3764606542642</v>
          </cell>
        </row>
        <row r="9">
          <cell r="B9" t="str">
            <v>Brandon</v>
          </cell>
          <cell r="C9">
            <v>266</v>
          </cell>
          <cell r="D9">
            <v>3522</v>
          </cell>
          <cell r="E9">
            <v>75.52526973310619</v>
          </cell>
          <cell r="F9">
            <v>209</v>
          </cell>
          <cell r="G9">
            <v>3126</v>
          </cell>
          <cell r="H9">
            <v>66.85860524632118</v>
          </cell>
          <cell r="I9">
            <v>199</v>
          </cell>
          <cell r="J9">
            <v>2792</v>
          </cell>
          <cell r="K9">
            <v>71.27507163323783</v>
          </cell>
        </row>
        <row r="10">
          <cell r="B10" t="str">
            <v>North Eastman</v>
          </cell>
          <cell r="C10">
            <v>166</v>
          </cell>
          <cell r="D10">
            <v>2670</v>
          </cell>
          <cell r="E10">
            <v>62.172284644194754</v>
          </cell>
          <cell r="F10">
            <v>179</v>
          </cell>
          <cell r="G10">
            <v>2665</v>
          </cell>
          <cell r="H10">
            <v>67.16697936210132</v>
          </cell>
          <cell r="I10">
            <v>204</v>
          </cell>
          <cell r="J10">
            <v>2414</v>
          </cell>
          <cell r="K10">
            <v>84.50704225352112</v>
          </cell>
        </row>
        <row r="11">
          <cell r="B11" t="str">
            <v>South Eastman</v>
          </cell>
          <cell r="C11">
            <v>285</v>
          </cell>
          <cell r="D11">
            <v>3869</v>
          </cell>
          <cell r="E11">
            <v>73.6624450762471</v>
          </cell>
          <cell r="F11">
            <v>300</v>
          </cell>
          <cell r="G11">
            <v>3714</v>
          </cell>
          <cell r="H11">
            <v>80.77544426494346</v>
          </cell>
          <cell r="I11">
            <v>303</v>
          </cell>
          <cell r="J11">
            <v>3581</v>
          </cell>
          <cell r="K11">
            <v>84.61323652611003</v>
          </cell>
        </row>
        <row r="12">
          <cell r="B12" t="str">
            <v>Interlake</v>
          </cell>
          <cell r="C12">
            <v>309</v>
          </cell>
          <cell r="D12">
            <v>4823</v>
          </cell>
          <cell r="E12">
            <v>64.06800746423387</v>
          </cell>
          <cell r="F12">
            <v>344</v>
          </cell>
          <cell r="G12">
            <v>4521</v>
          </cell>
          <cell r="H12">
            <v>76.08936076089361</v>
          </cell>
          <cell r="I12">
            <v>313</v>
          </cell>
          <cell r="J12">
            <v>4008</v>
          </cell>
          <cell r="K12">
            <v>78.0938123752495</v>
          </cell>
        </row>
        <row r="13">
          <cell r="B13" t="str">
            <v>Central</v>
          </cell>
          <cell r="C13">
            <v>387</v>
          </cell>
          <cell r="D13">
            <v>7337</v>
          </cell>
          <cell r="E13">
            <v>52.746354095679436</v>
          </cell>
          <cell r="F13">
            <v>420</v>
          </cell>
          <cell r="G13">
            <v>7169</v>
          </cell>
          <cell r="H13">
            <v>58.58557678895244</v>
          </cell>
          <cell r="I13">
            <v>411</v>
          </cell>
          <cell r="J13">
            <v>6758</v>
          </cell>
          <cell r="K13">
            <v>60.81680970701391</v>
          </cell>
        </row>
        <row r="14">
          <cell r="B14" t="str">
            <v>Assiniboine</v>
          </cell>
          <cell r="C14">
            <v>345</v>
          </cell>
          <cell r="D14">
            <v>4667</v>
          </cell>
          <cell r="E14">
            <v>73.92329119348618</v>
          </cell>
          <cell r="F14">
            <v>450</v>
          </cell>
          <cell r="G14">
            <v>4072</v>
          </cell>
          <cell r="H14">
            <v>110.51080550098231</v>
          </cell>
          <cell r="I14">
            <v>390</v>
          </cell>
          <cell r="J14">
            <v>3609</v>
          </cell>
          <cell r="K14">
            <v>108.06317539484621</v>
          </cell>
        </row>
        <row r="15">
          <cell r="B15" t="str">
            <v>Parkland</v>
          </cell>
          <cell r="C15">
            <v>282</v>
          </cell>
          <cell r="D15">
            <v>2827</v>
          </cell>
          <cell r="E15">
            <v>99.75238769013087</v>
          </cell>
          <cell r="F15">
            <v>363</v>
          </cell>
          <cell r="G15">
            <v>2685</v>
          </cell>
          <cell r="H15">
            <v>135.19553072625698</v>
          </cell>
          <cell r="I15">
            <v>386</v>
          </cell>
          <cell r="J15">
            <v>2452</v>
          </cell>
          <cell r="K15">
            <v>157.42251223491027</v>
          </cell>
        </row>
        <row r="16">
          <cell r="B16" t="str">
            <v>Norman</v>
          </cell>
          <cell r="C16">
            <v>158</v>
          </cell>
          <cell r="D16">
            <v>2395</v>
          </cell>
          <cell r="E16">
            <v>65.97077244258872</v>
          </cell>
          <cell r="F16">
            <v>179</v>
          </cell>
          <cell r="G16">
            <v>2286</v>
          </cell>
          <cell r="H16">
            <v>78.30271216097988</v>
          </cell>
          <cell r="I16">
            <v>166</v>
          </cell>
          <cell r="J16">
            <v>2189</v>
          </cell>
          <cell r="K16">
            <v>75.8337140246688</v>
          </cell>
        </row>
        <row r="17">
          <cell r="B17" t="str">
            <v>Burntwood</v>
          </cell>
          <cell r="C17">
            <v>362</v>
          </cell>
          <cell r="D17">
            <v>6101</v>
          </cell>
          <cell r="E17">
            <v>59.334535322078345</v>
          </cell>
          <cell r="F17">
            <v>418</v>
          </cell>
          <cell r="G17">
            <v>5665</v>
          </cell>
          <cell r="H17">
            <v>73.7864077669903</v>
          </cell>
          <cell r="I17">
            <v>430</v>
          </cell>
          <cell r="J17">
            <v>5259</v>
          </cell>
          <cell r="K17">
            <v>81.76459402928313</v>
          </cell>
        </row>
        <row r="18">
          <cell r="B18" t="str">
            <v>Churchill</v>
          </cell>
          <cell r="C18">
            <v>16</v>
          </cell>
          <cell r="D18">
            <v>149</v>
          </cell>
          <cell r="E18">
            <v>107.38255033557047</v>
          </cell>
          <cell r="G18">
            <v>115</v>
          </cell>
          <cell r="I18">
            <v>11</v>
          </cell>
          <cell r="J18">
            <v>87</v>
          </cell>
          <cell r="K18">
            <v>126.4367816091954</v>
          </cell>
        </row>
      </sheetData>
      <sheetData sheetId="19">
        <row r="5">
          <cell r="B5" t="str">
            <v>Winnipeg</v>
          </cell>
          <cell r="C5">
            <v>46727</v>
          </cell>
          <cell r="D5">
            <v>456</v>
          </cell>
          <cell r="E5">
            <v>9.758811821858883</v>
          </cell>
          <cell r="F5">
            <v>2209</v>
          </cell>
          <cell r="G5">
            <v>47.27459498790849</v>
          </cell>
          <cell r="H5">
            <v>2665</v>
          </cell>
          <cell r="I5">
            <v>57.03340680976737</v>
          </cell>
          <cell r="K5" t="str">
            <v>Winnipeg</v>
          </cell>
          <cell r="L5">
            <v>42475</v>
          </cell>
          <cell r="M5">
            <v>468</v>
          </cell>
          <cell r="N5">
            <v>11.018246027074749</v>
          </cell>
          <cell r="O5">
            <v>1971</v>
          </cell>
          <cell r="P5">
            <v>46.403766921718656</v>
          </cell>
          <cell r="Q5">
            <v>2439</v>
          </cell>
          <cell r="R5">
            <v>57.42201294879341</v>
          </cell>
          <cell r="T5" t="str">
            <v>Winnipeg</v>
          </cell>
          <cell r="U5">
            <v>36713</v>
          </cell>
          <cell r="V5">
            <v>381</v>
          </cell>
          <cell r="W5">
            <v>10.377795331354017</v>
          </cell>
          <cell r="X5">
            <v>1709</v>
          </cell>
          <cell r="Y5">
            <v>46.55026829733337</v>
          </cell>
          <cell r="Z5">
            <v>2090</v>
          </cell>
          <cell r="AA5">
            <v>56.92806362868738</v>
          </cell>
        </row>
        <row r="6">
          <cell r="B6" t="str">
            <v>Brandon</v>
          </cell>
          <cell r="C6">
            <v>3522</v>
          </cell>
          <cell r="D6">
            <v>38</v>
          </cell>
          <cell r="E6">
            <v>10.789324247586599</v>
          </cell>
          <cell r="F6">
            <v>153</v>
          </cell>
          <cell r="G6">
            <v>43.441226575809196</v>
          </cell>
          <cell r="H6">
            <v>191</v>
          </cell>
          <cell r="I6">
            <v>54.230550823395795</v>
          </cell>
          <cell r="K6" t="str">
            <v>Brandon</v>
          </cell>
          <cell r="L6">
            <v>3126</v>
          </cell>
          <cell r="M6">
            <v>30</v>
          </cell>
          <cell r="N6">
            <v>9.596928982725528</v>
          </cell>
          <cell r="O6">
            <v>127</v>
          </cell>
          <cell r="P6">
            <v>40.626999360204735</v>
          </cell>
          <cell r="Q6">
            <v>157</v>
          </cell>
          <cell r="R6">
            <v>50.223928342930265</v>
          </cell>
          <cell r="T6" t="str">
            <v>Brandon</v>
          </cell>
          <cell r="U6">
            <v>2792</v>
          </cell>
          <cell r="V6">
            <v>28</v>
          </cell>
          <cell r="W6">
            <v>10.02865329512894</v>
          </cell>
          <cell r="X6">
            <v>83</v>
          </cell>
          <cell r="Y6">
            <v>29.72779369627507</v>
          </cell>
          <cell r="Z6">
            <v>111</v>
          </cell>
          <cell r="AA6">
            <v>39.75644699140401</v>
          </cell>
        </row>
        <row r="7">
          <cell r="B7" t="str">
            <v>North Eastman</v>
          </cell>
          <cell r="C7">
            <v>2670</v>
          </cell>
          <cell r="D7">
            <v>30</v>
          </cell>
          <cell r="E7">
            <v>11.235955056179776</v>
          </cell>
          <cell r="F7">
            <v>94</v>
          </cell>
          <cell r="G7">
            <v>35.2059925093633</v>
          </cell>
          <cell r="H7">
            <v>124</v>
          </cell>
          <cell r="I7">
            <v>46.441947565543074</v>
          </cell>
          <cell r="K7" t="str">
            <v>North Eastman</v>
          </cell>
          <cell r="L7">
            <v>2665</v>
          </cell>
          <cell r="M7">
            <v>25</v>
          </cell>
          <cell r="N7">
            <v>9.380863039399625</v>
          </cell>
          <cell r="O7">
            <v>102</v>
          </cell>
          <cell r="P7">
            <v>38.27392120075047</v>
          </cell>
          <cell r="Q7">
            <v>127</v>
          </cell>
          <cell r="R7">
            <v>47.65478424015009</v>
          </cell>
          <cell r="T7" t="str">
            <v>North Eastman</v>
          </cell>
          <cell r="U7">
            <v>2414</v>
          </cell>
          <cell r="V7">
            <v>32</v>
          </cell>
          <cell r="W7">
            <v>13.256006628003314</v>
          </cell>
          <cell r="X7">
            <v>97</v>
          </cell>
          <cell r="Y7">
            <v>40.182270091135045</v>
          </cell>
          <cell r="Z7">
            <v>129</v>
          </cell>
          <cell r="AA7">
            <v>53.43827671913836</v>
          </cell>
        </row>
        <row r="8">
          <cell r="B8" t="str">
            <v>South Eastman</v>
          </cell>
          <cell r="C8">
            <v>3869</v>
          </cell>
          <cell r="D8">
            <v>34</v>
          </cell>
          <cell r="E8">
            <v>8.787800465236495</v>
          </cell>
          <cell r="F8">
            <v>139</v>
          </cell>
          <cell r="G8">
            <v>35.92659601964332</v>
          </cell>
          <cell r="H8">
            <v>173</v>
          </cell>
          <cell r="I8">
            <v>44.71439648487981</v>
          </cell>
          <cell r="K8" t="str">
            <v>South Eastman</v>
          </cell>
          <cell r="L8">
            <v>3714</v>
          </cell>
          <cell r="M8">
            <v>43</v>
          </cell>
          <cell r="N8">
            <v>11.577813677975229</v>
          </cell>
          <cell r="O8">
            <v>131</v>
          </cell>
          <cell r="P8">
            <v>35.27194399569198</v>
          </cell>
          <cell r="Q8">
            <v>174</v>
          </cell>
          <cell r="R8">
            <v>46.849757673667206</v>
          </cell>
          <cell r="T8" t="str">
            <v>South Eastman</v>
          </cell>
          <cell r="U8">
            <v>3581</v>
          </cell>
          <cell r="V8">
            <v>45</v>
          </cell>
          <cell r="W8">
            <v>12.566322256352974</v>
          </cell>
          <cell r="X8">
            <v>115</v>
          </cell>
          <cell r="Y8">
            <v>32.11393465512427</v>
          </cell>
          <cell r="Z8">
            <v>160</v>
          </cell>
          <cell r="AA8">
            <v>44.680256911477244</v>
          </cell>
        </row>
        <row r="9">
          <cell r="B9" t="str">
            <v>Interlake</v>
          </cell>
          <cell r="C9">
            <v>4823</v>
          </cell>
          <cell r="D9">
            <v>39</v>
          </cell>
          <cell r="E9">
            <v>8.086253369272237</v>
          </cell>
          <cell r="F9">
            <v>169</v>
          </cell>
          <cell r="G9">
            <v>35.04043126684636</v>
          </cell>
          <cell r="H9">
            <v>208</v>
          </cell>
          <cell r="I9">
            <v>43.1266846361186</v>
          </cell>
          <cell r="K9" t="str">
            <v>Interlake</v>
          </cell>
          <cell r="L9">
            <v>4521</v>
          </cell>
          <cell r="M9">
            <v>52</v>
          </cell>
          <cell r="N9">
            <v>11.501880115018801</v>
          </cell>
          <cell r="O9">
            <v>192</v>
          </cell>
          <cell r="P9">
            <v>42.468480424684806</v>
          </cell>
          <cell r="Q9">
            <v>244</v>
          </cell>
          <cell r="R9">
            <v>53.970360539703606</v>
          </cell>
          <cell r="T9" t="str">
            <v>Interlake</v>
          </cell>
          <cell r="U9">
            <v>4008</v>
          </cell>
          <cell r="V9">
            <v>38</v>
          </cell>
          <cell r="W9">
            <v>9.481037924151696</v>
          </cell>
          <cell r="X9">
            <v>144</v>
          </cell>
          <cell r="Y9">
            <v>35.92814371257485</v>
          </cell>
          <cell r="Z9">
            <v>182</v>
          </cell>
          <cell r="AA9">
            <v>45.409181636726544</v>
          </cell>
        </row>
        <row r="10">
          <cell r="B10" t="str">
            <v>Central</v>
          </cell>
          <cell r="C10">
            <v>7337</v>
          </cell>
          <cell r="D10">
            <v>67</v>
          </cell>
          <cell r="E10">
            <v>9.131797737494889</v>
          </cell>
          <cell r="F10">
            <v>215</v>
          </cell>
          <cell r="G10">
            <v>29.303530053155242</v>
          </cell>
          <cell r="H10">
            <v>282</v>
          </cell>
          <cell r="I10">
            <v>38.43532779065013</v>
          </cell>
          <cell r="K10" t="str">
            <v>Central</v>
          </cell>
          <cell r="L10">
            <v>7169</v>
          </cell>
          <cell r="M10">
            <v>89</v>
          </cell>
          <cell r="N10">
            <v>12.414562700516111</v>
          </cell>
          <cell r="O10">
            <v>223</v>
          </cell>
          <cell r="P10">
            <v>31.10615148556284</v>
          </cell>
          <cell r="Q10">
            <v>312</v>
          </cell>
          <cell r="R10">
            <v>43.52071418607895</v>
          </cell>
          <cell r="T10" t="str">
            <v>Central</v>
          </cell>
          <cell r="U10">
            <v>6758</v>
          </cell>
          <cell r="V10">
            <v>54</v>
          </cell>
          <cell r="W10">
            <v>7.990529742527375</v>
          </cell>
          <cell r="X10">
            <v>244</v>
          </cell>
          <cell r="Y10">
            <v>36.105356614382956</v>
          </cell>
          <cell r="Z10">
            <v>298</v>
          </cell>
          <cell r="AA10">
            <v>44.09588635691033</v>
          </cell>
        </row>
        <row r="11">
          <cell r="B11" t="str">
            <v>Assiniboine</v>
          </cell>
          <cell r="C11">
            <v>4667</v>
          </cell>
          <cell r="D11">
            <v>38</v>
          </cell>
          <cell r="E11">
            <v>8.142275551746303</v>
          </cell>
          <cell r="F11">
            <v>156</v>
          </cell>
          <cell r="G11">
            <v>33.42618384401114</v>
          </cell>
          <cell r="H11">
            <v>194</v>
          </cell>
          <cell r="I11">
            <v>41.56845939575744</v>
          </cell>
          <cell r="K11" t="str">
            <v>Assiniboine</v>
          </cell>
          <cell r="L11">
            <v>4072</v>
          </cell>
          <cell r="M11">
            <v>38</v>
          </cell>
          <cell r="N11">
            <v>9.332023575638507</v>
          </cell>
          <cell r="O11">
            <v>145</v>
          </cell>
          <cell r="P11">
            <v>35.6090373280943</v>
          </cell>
          <cell r="Q11">
            <v>183</v>
          </cell>
          <cell r="R11">
            <v>44.94106090373281</v>
          </cell>
          <cell r="T11" t="str">
            <v>Assiniboine</v>
          </cell>
          <cell r="U11">
            <v>3609</v>
          </cell>
          <cell r="V11">
            <v>25</v>
          </cell>
          <cell r="W11">
            <v>6.927126627874758</v>
          </cell>
          <cell r="X11">
            <v>120</v>
          </cell>
          <cell r="Y11">
            <v>33.25020781379884</v>
          </cell>
          <cell r="Z11">
            <v>145</v>
          </cell>
          <cell r="AA11">
            <v>40.177334441673594</v>
          </cell>
        </row>
        <row r="12">
          <cell r="B12" t="str">
            <v>Parkland</v>
          </cell>
          <cell r="C12">
            <v>2827</v>
          </cell>
          <cell r="D12">
            <v>26</v>
          </cell>
          <cell r="E12">
            <v>9.19702865228157</v>
          </cell>
          <cell r="F12">
            <v>87</v>
          </cell>
          <cell r="G12">
            <v>30.7746727980191</v>
          </cell>
          <cell r="H12">
            <v>113</v>
          </cell>
          <cell r="I12">
            <v>39.97170145030067</v>
          </cell>
          <cell r="K12" t="str">
            <v>Parkland</v>
          </cell>
          <cell r="L12">
            <v>2685</v>
          </cell>
          <cell r="M12">
            <v>13</v>
          </cell>
          <cell r="N12">
            <v>4.8417132216014895</v>
          </cell>
          <cell r="O12">
            <v>117</v>
          </cell>
          <cell r="P12">
            <v>43.57541899441341</v>
          </cell>
          <cell r="Q12">
            <v>130</v>
          </cell>
          <cell r="R12">
            <v>48.4171322160149</v>
          </cell>
          <cell r="T12" t="str">
            <v>Parkland</v>
          </cell>
          <cell r="U12">
            <v>2452</v>
          </cell>
          <cell r="V12">
            <v>12</v>
          </cell>
          <cell r="W12">
            <v>4.893964110929853</v>
          </cell>
          <cell r="X12">
            <v>77</v>
          </cell>
          <cell r="Y12">
            <v>31.402936378466556</v>
          </cell>
          <cell r="Z12">
            <v>89</v>
          </cell>
          <cell r="AA12">
            <v>36.296900489396414</v>
          </cell>
        </row>
        <row r="13">
          <cell r="B13" t="str">
            <v>Norman</v>
          </cell>
          <cell r="C13">
            <v>2395</v>
          </cell>
          <cell r="D13">
            <v>17</v>
          </cell>
          <cell r="E13">
            <v>7.09812108559499</v>
          </cell>
          <cell r="F13">
            <v>101</v>
          </cell>
          <cell r="G13">
            <v>42.17118997912317</v>
          </cell>
          <cell r="H13">
            <v>118</v>
          </cell>
          <cell r="I13">
            <v>49.26931106471816</v>
          </cell>
          <cell r="K13" t="str">
            <v>Norman</v>
          </cell>
          <cell r="L13">
            <v>2286</v>
          </cell>
          <cell r="M13">
            <v>7</v>
          </cell>
          <cell r="N13">
            <v>3.062117235345582</v>
          </cell>
          <cell r="O13">
            <v>101</v>
          </cell>
          <cell r="P13">
            <v>44.181977252843396</v>
          </cell>
          <cell r="Q13">
            <v>108</v>
          </cell>
          <cell r="R13">
            <v>47.24409448818898</v>
          </cell>
          <cell r="T13" t="str">
            <v>Norman</v>
          </cell>
          <cell r="U13">
            <v>2189</v>
          </cell>
          <cell r="V13">
            <v>15</v>
          </cell>
          <cell r="W13">
            <v>6.852444038373687</v>
          </cell>
          <cell r="X13">
            <v>77</v>
          </cell>
          <cell r="Y13">
            <v>35.175879396984925</v>
          </cell>
          <cell r="Z13">
            <v>92</v>
          </cell>
          <cell r="AA13">
            <v>42.02832343535861</v>
          </cell>
        </row>
        <row r="14">
          <cell r="B14" t="str">
            <v>Burntwood</v>
          </cell>
          <cell r="C14">
            <v>6101</v>
          </cell>
          <cell r="D14">
            <v>37</v>
          </cell>
          <cell r="E14">
            <v>6.064579577118505</v>
          </cell>
          <cell r="F14">
            <v>223</v>
          </cell>
          <cell r="G14">
            <v>36.551385018849366</v>
          </cell>
          <cell r="H14">
            <v>260</v>
          </cell>
          <cell r="I14">
            <v>42.615964595967874</v>
          </cell>
          <cell r="K14" t="str">
            <v>Burntwood</v>
          </cell>
          <cell r="L14">
            <v>5665</v>
          </cell>
          <cell r="M14">
            <v>51</v>
          </cell>
          <cell r="N14">
            <v>9.002647837599294</v>
          </cell>
          <cell r="O14">
            <v>225</v>
          </cell>
          <cell r="P14">
            <v>39.71756398940865</v>
          </cell>
          <cell r="Q14">
            <v>276</v>
          </cell>
          <cell r="R14">
            <v>48.720211827007944</v>
          </cell>
          <cell r="T14" t="str">
            <v>Burntwood</v>
          </cell>
          <cell r="U14">
            <v>5259</v>
          </cell>
          <cell r="V14">
            <v>45</v>
          </cell>
          <cell r="W14">
            <v>8.556759840273816</v>
          </cell>
          <cell r="X14">
            <v>214</v>
          </cell>
          <cell r="Y14">
            <v>40.69214679596882</v>
          </cell>
          <cell r="Z14">
            <v>259</v>
          </cell>
          <cell r="AA14">
            <v>49.24890663624263</v>
          </cell>
        </row>
        <row r="15">
          <cell r="B15" t="str">
            <v>Churchill</v>
          </cell>
          <cell r="C15">
            <v>149</v>
          </cell>
          <cell r="F15">
            <v>8</v>
          </cell>
          <cell r="G15">
            <v>53.691275167785236</v>
          </cell>
          <cell r="H15">
            <v>13</v>
          </cell>
          <cell r="I15">
            <v>87.24832214765101</v>
          </cell>
          <cell r="K15" t="str">
            <v>Churchill</v>
          </cell>
          <cell r="L15">
            <v>115</v>
          </cell>
          <cell r="M15">
            <v>0</v>
          </cell>
          <cell r="N15">
            <v>0</v>
          </cell>
          <cell r="Q15">
            <v>0</v>
          </cell>
          <cell r="T15" t="str">
            <v>Churchill</v>
          </cell>
          <cell r="U15">
            <v>87</v>
          </cell>
          <cell r="Z15">
            <v>6</v>
          </cell>
          <cell r="AA15">
            <v>68.96551724137932</v>
          </cell>
        </row>
      </sheetData>
      <sheetData sheetId="23">
        <row r="6">
          <cell r="B6" t="str">
            <v>Winnipeg</v>
          </cell>
          <cell r="C6">
            <v>46727</v>
          </cell>
          <cell r="D6">
            <v>5063</v>
          </cell>
          <cell r="E6">
            <v>108.35277248699896</v>
          </cell>
          <cell r="F6">
            <v>961</v>
          </cell>
          <cell r="G6">
            <v>20.56626789650523</v>
          </cell>
          <cell r="H6">
            <v>6024</v>
          </cell>
          <cell r="I6">
            <v>128.91904038350418</v>
          </cell>
          <cell r="K6" t="str">
            <v>Winnipeg</v>
          </cell>
          <cell r="L6">
            <v>42475</v>
          </cell>
          <cell r="M6">
            <v>4704</v>
          </cell>
          <cell r="N6">
            <v>110.7474985285462</v>
          </cell>
          <cell r="O6">
            <v>911</v>
          </cell>
          <cell r="P6">
            <v>21.447910535609182</v>
          </cell>
          <cell r="Q6">
            <v>5615</v>
          </cell>
          <cell r="R6">
            <v>132.1954090641554</v>
          </cell>
          <cell r="T6" t="str">
            <v>Winnipeg</v>
          </cell>
          <cell r="U6">
            <v>36713</v>
          </cell>
          <cell r="V6">
            <v>4485</v>
          </cell>
          <cell r="W6">
            <v>122.16381118404925</v>
          </cell>
          <cell r="X6">
            <v>928</v>
          </cell>
          <cell r="Y6">
            <v>25.277149783455453</v>
          </cell>
          <cell r="Z6">
            <v>5413</v>
          </cell>
          <cell r="AA6">
            <v>147.4409609675047</v>
          </cell>
        </row>
        <row r="7">
          <cell r="B7" t="str">
            <v>Brandon</v>
          </cell>
          <cell r="C7">
            <v>3522</v>
          </cell>
          <cell r="D7">
            <v>434</v>
          </cell>
          <cell r="E7">
            <v>123.22544009085746</v>
          </cell>
          <cell r="F7">
            <v>70</v>
          </cell>
          <cell r="G7">
            <v>19.875070982396366</v>
          </cell>
          <cell r="H7">
            <v>504</v>
          </cell>
          <cell r="I7">
            <v>143.10051107325384</v>
          </cell>
          <cell r="K7" t="str">
            <v>Brandon</v>
          </cell>
          <cell r="L7">
            <v>3126</v>
          </cell>
          <cell r="M7">
            <v>419</v>
          </cell>
          <cell r="N7">
            <v>134.03710812539987</v>
          </cell>
          <cell r="O7">
            <v>86</v>
          </cell>
          <cell r="P7">
            <v>27.511196417146515</v>
          </cell>
          <cell r="Q7">
            <v>505</v>
          </cell>
          <cell r="R7">
            <v>161.5483045425464</v>
          </cell>
          <cell r="T7" t="str">
            <v>Brandon</v>
          </cell>
          <cell r="U7">
            <v>2792</v>
          </cell>
          <cell r="V7">
            <v>374</v>
          </cell>
          <cell r="W7">
            <v>133.9541547277937</v>
          </cell>
          <cell r="X7">
            <v>65</v>
          </cell>
          <cell r="Y7">
            <v>23.280802292263612</v>
          </cell>
          <cell r="Z7">
            <v>439</v>
          </cell>
          <cell r="AA7">
            <v>157.2349570200573</v>
          </cell>
        </row>
        <row r="8">
          <cell r="B8" t="str">
            <v>North Eastman</v>
          </cell>
          <cell r="C8">
            <v>2670</v>
          </cell>
          <cell r="D8">
            <v>366</v>
          </cell>
          <cell r="E8">
            <v>137.07865168539325</v>
          </cell>
          <cell r="F8">
            <v>66</v>
          </cell>
          <cell r="G8">
            <v>24.719101123595507</v>
          </cell>
          <cell r="H8">
            <v>432</v>
          </cell>
          <cell r="I8">
            <v>161.79775280898878</v>
          </cell>
          <cell r="K8" t="str">
            <v>North Eastman</v>
          </cell>
          <cell r="L8">
            <v>2665</v>
          </cell>
          <cell r="M8">
            <v>353</v>
          </cell>
          <cell r="N8">
            <v>132.4577861163227</v>
          </cell>
          <cell r="O8">
            <v>55</v>
          </cell>
          <cell r="P8">
            <v>20.637898686679176</v>
          </cell>
          <cell r="Q8">
            <v>408</v>
          </cell>
          <cell r="R8">
            <v>153.0956848030019</v>
          </cell>
          <cell r="T8" t="str">
            <v>North Eastman</v>
          </cell>
          <cell r="U8">
            <v>2414</v>
          </cell>
          <cell r="V8">
            <v>367</v>
          </cell>
          <cell r="W8">
            <v>152.029826014913</v>
          </cell>
          <cell r="X8">
            <v>89</v>
          </cell>
          <cell r="Y8">
            <v>36.868268434134215</v>
          </cell>
          <cell r="Z8">
            <v>456</v>
          </cell>
          <cell r="AA8">
            <v>188.89809444904722</v>
          </cell>
        </row>
        <row r="9">
          <cell r="B9" t="str">
            <v>South Eastman</v>
          </cell>
          <cell r="C9">
            <v>3869</v>
          </cell>
          <cell r="D9">
            <v>491</v>
          </cell>
          <cell r="E9">
            <v>126.90617730679762</v>
          </cell>
          <cell r="F9">
            <v>99</v>
          </cell>
          <cell r="G9">
            <v>25.588007237012146</v>
          </cell>
          <cell r="H9">
            <v>590</v>
          </cell>
          <cell r="I9">
            <v>152.49418454380978</v>
          </cell>
          <cell r="K9" t="str">
            <v>South Eastman</v>
          </cell>
          <cell r="L9">
            <v>3714</v>
          </cell>
          <cell r="M9">
            <v>447</v>
          </cell>
          <cell r="N9">
            <v>120.35541195476576</v>
          </cell>
          <cell r="O9">
            <v>94</v>
          </cell>
          <cell r="P9">
            <v>25.309639203015617</v>
          </cell>
          <cell r="Q9">
            <v>541</v>
          </cell>
          <cell r="R9">
            <v>145.66505115778136</v>
          </cell>
          <cell r="T9" t="str">
            <v>South Eastman</v>
          </cell>
          <cell r="U9">
            <v>3581</v>
          </cell>
          <cell r="V9">
            <v>476</v>
          </cell>
          <cell r="W9">
            <v>132.9237643116448</v>
          </cell>
          <cell r="X9">
            <v>101</v>
          </cell>
          <cell r="Y9">
            <v>28.20441217537001</v>
          </cell>
          <cell r="Z9">
            <v>577</v>
          </cell>
          <cell r="AA9">
            <v>161.1281764870148</v>
          </cell>
        </row>
        <row r="10">
          <cell r="B10" t="str">
            <v>Interlake</v>
          </cell>
          <cell r="C10">
            <v>4823</v>
          </cell>
          <cell r="D10">
            <v>668</v>
          </cell>
          <cell r="E10">
            <v>138.50300642753473</v>
          </cell>
          <cell r="F10">
            <v>140</v>
          </cell>
          <cell r="G10">
            <v>29.027576197387518</v>
          </cell>
          <cell r="H10">
            <v>808</v>
          </cell>
          <cell r="I10">
            <v>167.53058262492226</v>
          </cell>
          <cell r="K10" t="str">
            <v>Interlake</v>
          </cell>
          <cell r="L10">
            <v>4521</v>
          </cell>
          <cell r="M10">
            <v>667</v>
          </cell>
          <cell r="N10">
            <v>147.5337314753373</v>
          </cell>
          <cell r="O10">
            <v>134</v>
          </cell>
          <cell r="P10">
            <v>29.639460296394603</v>
          </cell>
          <cell r="Q10">
            <v>801</v>
          </cell>
          <cell r="R10">
            <v>177.17319177173192</v>
          </cell>
          <cell r="T10" t="str">
            <v>Interlake</v>
          </cell>
          <cell r="U10">
            <v>4008</v>
          </cell>
          <cell r="V10">
            <v>571</v>
          </cell>
          <cell r="W10">
            <v>142.46506986027944</v>
          </cell>
          <cell r="X10">
            <v>162</v>
          </cell>
          <cell r="Y10">
            <v>40.41916167664671</v>
          </cell>
          <cell r="Z10">
            <v>733</v>
          </cell>
          <cell r="AA10">
            <v>182.88423153692614</v>
          </cell>
        </row>
        <row r="11">
          <cell r="B11" t="str">
            <v>Central</v>
          </cell>
          <cell r="C11">
            <v>7337</v>
          </cell>
          <cell r="D11">
            <v>1075</v>
          </cell>
          <cell r="E11">
            <v>146.5176502657762</v>
          </cell>
          <cell r="F11">
            <v>204</v>
          </cell>
          <cell r="G11">
            <v>27.804279678342645</v>
          </cell>
          <cell r="H11">
            <v>1279</v>
          </cell>
          <cell r="I11">
            <v>174.32192994411884</v>
          </cell>
          <cell r="K11" t="str">
            <v>Central</v>
          </cell>
          <cell r="L11">
            <v>7169</v>
          </cell>
          <cell r="M11">
            <v>1018</v>
          </cell>
          <cell r="N11">
            <v>142.0002789789371</v>
          </cell>
          <cell r="O11">
            <v>221</v>
          </cell>
          <cell r="P11">
            <v>30.82717254847259</v>
          </cell>
          <cell r="Q11">
            <v>1239</v>
          </cell>
          <cell r="R11">
            <v>172.8274515274097</v>
          </cell>
          <cell r="T11" t="str">
            <v>Central</v>
          </cell>
          <cell r="U11">
            <v>6758</v>
          </cell>
          <cell r="V11">
            <v>964</v>
          </cell>
          <cell r="W11">
            <v>142.64575318141462</v>
          </cell>
          <cell r="X11">
            <v>256</v>
          </cell>
          <cell r="Y11">
            <v>37.881029890500145</v>
          </cell>
          <cell r="Z11">
            <v>1220</v>
          </cell>
          <cell r="AA11">
            <v>180.52678307191476</v>
          </cell>
        </row>
        <row r="12">
          <cell r="B12" t="str">
            <v>Assiniboine</v>
          </cell>
          <cell r="C12">
            <v>4667</v>
          </cell>
          <cell r="D12">
            <v>660</v>
          </cell>
          <cell r="E12">
            <v>141.4184701092779</v>
          </cell>
          <cell r="F12">
            <v>144</v>
          </cell>
          <cell r="G12">
            <v>30.85493893293336</v>
          </cell>
          <cell r="H12">
            <v>804</v>
          </cell>
          <cell r="I12">
            <v>172.27340904221128</v>
          </cell>
          <cell r="K12" t="str">
            <v>Assiniboine</v>
          </cell>
          <cell r="L12">
            <v>4072</v>
          </cell>
          <cell r="M12">
            <v>559</v>
          </cell>
          <cell r="N12">
            <v>137.27897838899804</v>
          </cell>
          <cell r="O12">
            <v>129</v>
          </cell>
          <cell r="P12">
            <v>31.67976424361493</v>
          </cell>
          <cell r="Q12">
            <v>688</v>
          </cell>
          <cell r="R12">
            <v>168.95874263261297</v>
          </cell>
          <cell r="T12" t="str">
            <v>Assiniboine</v>
          </cell>
          <cell r="U12">
            <v>3609</v>
          </cell>
          <cell r="V12">
            <v>492</v>
          </cell>
          <cell r="W12">
            <v>136.32585203657524</v>
          </cell>
          <cell r="X12">
            <v>100</v>
          </cell>
          <cell r="Y12">
            <v>27.70850651149903</v>
          </cell>
          <cell r="Z12">
            <v>592</v>
          </cell>
          <cell r="AA12">
            <v>164.03435854807427</v>
          </cell>
        </row>
        <row r="13">
          <cell r="B13" t="str">
            <v>Parkland</v>
          </cell>
          <cell r="C13">
            <v>2827</v>
          </cell>
          <cell r="D13">
            <v>407</v>
          </cell>
          <cell r="E13">
            <v>143.96887159533074</v>
          </cell>
          <cell r="F13">
            <v>97</v>
          </cell>
          <cell r="G13">
            <v>34.31199151043509</v>
          </cell>
          <cell r="H13">
            <v>504</v>
          </cell>
          <cell r="I13">
            <v>178.28086310576583</v>
          </cell>
          <cell r="K13" t="str">
            <v>Parkland</v>
          </cell>
          <cell r="L13">
            <v>2685</v>
          </cell>
          <cell r="M13">
            <v>355</v>
          </cell>
          <cell r="N13">
            <v>132.21601489757916</v>
          </cell>
          <cell r="O13">
            <v>86</v>
          </cell>
          <cell r="P13">
            <v>32.02979515828678</v>
          </cell>
          <cell r="Q13">
            <v>441</v>
          </cell>
          <cell r="R13">
            <v>164.24581005586592</v>
          </cell>
          <cell r="T13" t="str">
            <v>Parkland</v>
          </cell>
          <cell r="U13">
            <v>2452</v>
          </cell>
          <cell r="V13">
            <v>361</v>
          </cell>
          <cell r="W13">
            <v>147.22675367047307</v>
          </cell>
          <cell r="X13">
            <v>100</v>
          </cell>
          <cell r="Y13">
            <v>40.783034257748774</v>
          </cell>
          <cell r="Z13">
            <v>461</v>
          </cell>
          <cell r="AA13">
            <v>188.00978792822187</v>
          </cell>
        </row>
        <row r="14">
          <cell r="B14" t="str">
            <v>Norman</v>
          </cell>
          <cell r="C14">
            <v>2395</v>
          </cell>
          <cell r="D14">
            <v>328</v>
          </cell>
          <cell r="E14">
            <v>136.95198329853864</v>
          </cell>
          <cell r="F14">
            <v>65</v>
          </cell>
          <cell r="G14">
            <v>27.139874739039666</v>
          </cell>
          <cell r="H14">
            <v>393</v>
          </cell>
          <cell r="I14">
            <v>164.09185803757828</v>
          </cell>
          <cell r="K14" t="str">
            <v>Norman</v>
          </cell>
          <cell r="L14">
            <v>2286</v>
          </cell>
          <cell r="M14">
            <v>328</v>
          </cell>
          <cell r="N14">
            <v>143.48206474190727</v>
          </cell>
          <cell r="O14">
            <v>67</v>
          </cell>
          <cell r="P14">
            <v>29.30883639545057</v>
          </cell>
          <cell r="Q14">
            <v>395</v>
          </cell>
          <cell r="R14">
            <v>172.79090113735782</v>
          </cell>
          <cell r="T14" t="str">
            <v>Norman</v>
          </cell>
          <cell r="U14">
            <v>2189</v>
          </cell>
          <cell r="V14">
            <v>324</v>
          </cell>
          <cell r="W14">
            <v>148.01279122887163</v>
          </cell>
          <cell r="X14">
            <v>91</v>
          </cell>
          <cell r="Y14">
            <v>41.571493832800364</v>
          </cell>
          <cell r="Z14">
            <v>415</v>
          </cell>
          <cell r="AA14">
            <v>189.584285061672</v>
          </cell>
        </row>
        <row r="15">
          <cell r="B15" t="str">
            <v>80 - </v>
          </cell>
          <cell r="C15">
            <v>6101</v>
          </cell>
          <cell r="D15">
            <v>927</v>
          </cell>
          <cell r="E15">
            <v>151.9423045402393</v>
          </cell>
          <cell r="F15">
            <v>256</v>
          </cell>
          <cell r="G15">
            <v>41.960334371414525</v>
          </cell>
          <cell r="H15">
            <v>1183</v>
          </cell>
          <cell r="I15">
            <v>193.90263891165384</v>
          </cell>
          <cell r="K15" t="str">
            <v>Burntwood</v>
          </cell>
          <cell r="L15">
            <v>5665</v>
          </cell>
          <cell r="M15">
            <v>884</v>
          </cell>
          <cell r="N15">
            <v>156.0458958517211</v>
          </cell>
          <cell r="O15">
            <v>219</v>
          </cell>
          <cell r="P15">
            <v>38.658428949691086</v>
          </cell>
          <cell r="Q15">
            <v>1103</v>
          </cell>
          <cell r="R15">
            <v>194.70432480141218</v>
          </cell>
          <cell r="T15" t="str">
            <v>Burntwood</v>
          </cell>
          <cell r="U15">
            <v>5259</v>
          </cell>
          <cell r="V15">
            <v>855</v>
          </cell>
          <cell r="W15">
            <v>162.5784369652025</v>
          </cell>
          <cell r="X15">
            <v>270</v>
          </cell>
          <cell r="Y15">
            <v>51.3405590416429</v>
          </cell>
          <cell r="Z15">
            <v>1125</v>
          </cell>
          <cell r="AA15">
            <v>213.91899600684542</v>
          </cell>
        </row>
        <row r="16">
          <cell r="B16" t="str">
            <v>Churchill</v>
          </cell>
          <cell r="C16">
            <v>149</v>
          </cell>
          <cell r="D16">
            <v>18</v>
          </cell>
          <cell r="E16">
            <v>120.80536912751678</v>
          </cell>
          <cell r="F16">
            <v>8</v>
          </cell>
          <cell r="G16">
            <v>53.691275167785236</v>
          </cell>
          <cell r="H16">
            <v>26</v>
          </cell>
          <cell r="I16">
            <v>174.49664429530202</v>
          </cell>
          <cell r="K16" t="str">
            <v>Churchill</v>
          </cell>
          <cell r="L16">
            <v>115</v>
          </cell>
          <cell r="M16">
            <v>24</v>
          </cell>
          <cell r="N16">
            <v>208.69565217391303</v>
          </cell>
          <cell r="Q16">
            <v>28</v>
          </cell>
          <cell r="R16">
            <v>243.47826086956522</v>
          </cell>
          <cell r="T16" t="str">
            <v>Churchill</v>
          </cell>
          <cell r="U16">
            <v>87</v>
          </cell>
          <cell r="V16">
            <v>21</v>
          </cell>
          <cell r="W16">
            <v>241.3793103448276</v>
          </cell>
          <cell r="X16">
            <v>6</v>
          </cell>
          <cell r="Y16">
            <v>68.96551724137932</v>
          </cell>
          <cell r="Z16">
            <v>27</v>
          </cell>
          <cell r="AA16">
            <v>310.3448275862069</v>
          </cell>
        </row>
      </sheetData>
      <sheetData sheetId="27">
        <row r="7">
          <cell r="A7" t="str">
            <v>Winnipeg</v>
          </cell>
          <cell r="B7">
            <v>46656</v>
          </cell>
          <cell r="C7">
            <v>29077</v>
          </cell>
          <cell r="D7">
            <v>623.3068709477243</v>
          </cell>
          <cell r="E7">
            <v>1363</v>
          </cell>
          <cell r="F7">
            <v>29.294074850747865</v>
          </cell>
          <cell r="G7">
            <v>15742</v>
          </cell>
          <cell r="H7">
            <v>337.2563285044829</v>
          </cell>
          <cell r="I7">
            <v>474</v>
          </cell>
          <cell r="J7">
            <v>10.142725697044915</v>
          </cell>
          <cell r="L7" t="str">
            <v>Winnipeg</v>
          </cell>
          <cell r="M7">
            <v>42213</v>
          </cell>
          <cell r="N7">
            <v>22956</v>
          </cell>
          <cell r="O7">
            <v>543.8135171629593</v>
          </cell>
          <cell r="P7">
            <v>720</v>
          </cell>
          <cell r="Q7">
            <v>17.056357046407506</v>
          </cell>
          <cell r="R7">
            <v>18389</v>
          </cell>
          <cell r="S7">
            <v>435.624096842205</v>
          </cell>
          <cell r="T7">
            <v>148</v>
          </cell>
          <cell r="U7">
            <v>3.5060289484282094</v>
          </cell>
          <cell r="W7" t="str">
            <v>Winnipeg</v>
          </cell>
          <cell r="X7">
            <v>36429</v>
          </cell>
          <cell r="Y7">
            <v>15715</v>
          </cell>
          <cell r="Z7">
            <v>431.3870817206072</v>
          </cell>
          <cell r="AA7">
            <v>753</v>
          </cell>
          <cell r="AB7">
            <v>20.670345054764063</v>
          </cell>
          <cell r="AC7">
            <v>19877</v>
          </cell>
          <cell r="AD7">
            <v>545.6367179993961</v>
          </cell>
          <cell r="AE7">
            <v>84</v>
          </cell>
          <cell r="AF7">
            <v>2.3058552252326443</v>
          </cell>
        </row>
        <row r="8">
          <cell r="A8" t="str">
            <v>Brandon</v>
          </cell>
          <cell r="B8">
            <v>3509</v>
          </cell>
          <cell r="C8">
            <v>2776</v>
          </cell>
          <cell r="D8">
            <v>791.1680911680912</v>
          </cell>
          <cell r="E8">
            <v>321</v>
          </cell>
          <cell r="F8">
            <v>91.45299145299145</v>
          </cell>
          <cell r="G8">
            <v>358</v>
          </cell>
          <cell r="H8">
            <v>101.99430199430199</v>
          </cell>
          <cell r="I8">
            <v>54</v>
          </cell>
          <cell r="J8">
            <v>15.384615384615385</v>
          </cell>
          <cell r="L8" t="str">
            <v>Brandon</v>
          </cell>
          <cell r="M8">
            <v>3116</v>
          </cell>
          <cell r="N8">
            <v>1797</v>
          </cell>
          <cell r="O8">
            <v>576.7008985879332</v>
          </cell>
          <cell r="P8">
            <v>169</v>
          </cell>
          <cell r="Q8">
            <v>54.23620025673941</v>
          </cell>
          <cell r="R8">
            <v>1130</v>
          </cell>
          <cell r="S8">
            <v>362.6444159178434</v>
          </cell>
          <cell r="T8">
            <v>20</v>
          </cell>
          <cell r="U8">
            <v>6.418485237483954</v>
          </cell>
          <cell r="W8" t="str">
            <v>Brandon</v>
          </cell>
          <cell r="X8">
            <v>2793</v>
          </cell>
          <cell r="Y8">
            <v>1163</v>
          </cell>
          <cell r="Z8">
            <v>416.3981382026495</v>
          </cell>
          <cell r="AA8">
            <v>132</v>
          </cell>
          <cell r="AB8">
            <v>47.2610096670247</v>
          </cell>
          <cell r="AC8">
            <v>1478</v>
          </cell>
          <cell r="AD8">
            <v>529.1800930898676</v>
          </cell>
          <cell r="AE8">
            <v>20</v>
          </cell>
          <cell r="AF8">
            <v>7.160759040458289</v>
          </cell>
        </row>
        <row r="9">
          <cell r="A9" t="str">
            <v>North Eastman</v>
          </cell>
          <cell r="B9">
            <v>2690</v>
          </cell>
          <cell r="C9">
            <v>1837</v>
          </cell>
          <cell r="D9">
            <v>683.1168831168832</v>
          </cell>
          <cell r="E9">
            <v>74</v>
          </cell>
          <cell r="F9">
            <v>27.82931354359926</v>
          </cell>
          <cell r="G9">
            <v>762</v>
          </cell>
          <cell r="H9">
            <v>282.74582560296847</v>
          </cell>
          <cell r="I9">
            <v>17</v>
          </cell>
          <cell r="J9">
            <v>6.307977736549165</v>
          </cell>
          <cell r="L9" t="str">
            <v>North Eastman</v>
          </cell>
          <cell r="M9">
            <v>2627</v>
          </cell>
          <cell r="N9">
            <v>1574</v>
          </cell>
          <cell r="O9">
            <v>599.1625428245146</v>
          </cell>
          <cell r="P9">
            <v>54</v>
          </cell>
          <cell r="Q9">
            <v>20.555767034640272</v>
          </cell>
          <cell r="R9">
            <v>995</v>
          </cell>
          <cell r="S9">
            <v>378.75904073087173</v>
          </cell>
          <cell r="T9">
            <v>4</v>
          </cell>
          <cell r="U9">
            <v>1.5226494099733536</v>
          </cell>
          <cell r="W9" t="str">
            <v>North Eastman</v>
          </cell>
          <cell r="X9">
            <v>2398</v>
          </cell>
          <cell r="Y9">
            <v>1307</v>
          </cell>
          <cell r="Z9">
            <v>545.0375312760634</v>
          </cell>
          <cell r="AA9">
            <v>42</v>
          </cell>
          <cell r="AB9">
            <v>17.514595496246873</v>
          </cell>
          <cell r="AC9">
            <v>1037</v>
          </cell>
          <cell r="AD9">
            <v>432.44370308590493</v>
          </cell>
          <cell r="AE9">
            <v>12</v>
          </cell>
          <cell r="AF9">
            <v>5.004170141784821</v>
          </cell>
        </row>
        <row r="10">
          <cell r="A10" t="str">
            <v>South Eastman</v>
          </cell>
          <cell r="B10">
            <v>3822</v>
          </cell>
          <cell r="C10">
            <v>2851</v>
          </cell>
          <cell r="D10">
            <v>746.010986136542</v>
          </cell>
          <cell r="E10">
            <v>110</v>
          </cell>
          <cell r="F10">
            <v>28.773214752811928</v>
          </cell>
          <cell r="G10">
            <v>840</v>
          </cell>
          <cell r="H10">
            <v>219.72273083965473</v>
          </cell>
          <cell r="I10">
            <v>21</v>
          </cell>
          <cell r="J10">
            <v>5.493068270991368</v>
          </cell>
          <cell r="L10" t="str">
            <v>South Eastman</v>
          </cell>
          <cell r="M10">
            <v>3707</v>
          </cell>
          <cell r="N10">
            <v>2562</v>
          </cell>
          <cell r="O10">
            <v>691.1248988400324</v>
          </cell>
          <cell r="P10">
            <v>51</v>
          </cell>
          <cell r="Q10">
            <v>13.757755597518209</v>
          </cell>
          <cell r="R10">
            <v>1079</v>
          </cell>
          <cell r="S10">
            <v>291.07094685729703</v>
          </cell>
          <cell r="T10">
            <v>15</v>
          </cell>
          <cell r="U10">
            <v>4.046398705152415</v>
          </cell>
          <cell r="W10" t="str">
            <v>South Eastman</v>
          </cell>
          <cell r="X10">
            <v>3536</v>
          </cell>
          <cell r="Y10">
            <v>2325</v>
          </cell>
          <cell r="Z10">
            <v>657.5226244343892</v>
          </cell>
          <cell r="AA10">
            <v>29</v>
          </cell>
          <cell r="AB10">
            <v>8.201357466063348</v>
          </cell>
          <cell r="AC10">
            <v>1165</v>
          </cell>
          <cell r="AD10">
            <v>329.4683257918552</v>
          </cell>
          <cell r="AE10">
            <v>17</v>
          </cell>
          <cell r="AF10">
            <v>4.8076923076923075</v>
          </cell>
        </row>
        <row r="11">
          <cell r="A11" t="str">
            <v>Interlake</v>
          </cell>
          <cell r="B11">
            <v>4828</v>
          </cell>
          <cell r="C11">
            <v>3392</v>
          </cell>
          <cell r="D11">
            <v>702.6299440878029</v>
          </cell>
          <cell r="E11">
            <v>161</v>
          </cell>
          <cell r="F11">
            <v>33.340236073721265</v>
          </cell>
          <cell r="G11">
            <v>1200</v>
          </cell>
          <cell r="H11">
            <v>248.49865396562436</v>
          </cell>
          <cell r="I11">
            <v>75</v>
          </cell>
          <cell r="J11">
            <v>15.531165872851522</v>
          </cell>
          <cell r="L11" t="str">
            <v>Interlake</v>
          </cell>
          <cell r="M11">
            <v>4498</v>
          </cell>
          <cell r="N11">
            <v>2887</v>
          </cell>
          <cell r="O11">
            <v>641.8408181413962</v>
          </cell>
          <cell r="P11">
            <v>96</v>
          </cell>
          <cell r="Q11">
            <v>21.342819030680303</v>
          </cell>
          <cell r="R11">
            <v>1477</v>
          </cell>
          <cell r="S11">
            <v>328.36816362827926</v>
          </cell>
          <cell r="T11">
            <v>38</v>
          </cell>
          <cell r="U11">
            <v>8.448199199644286</v>
          </cell>
          <cell r="W11" t="str">
            <v>Interlake</v>
          </cell>
          <cell r="X11">
            <v>3999</v>
          </cell>
          <cell r="Y11">
            <v>2224</v>
          </cell>
          <cell r="Z11">
            <v>556.1390347586897</v>
          </cell>
          <cell r="AA11">
            <v>85</v>
          </cell>
          <cell r="AB11">
            <v>21.255313828457115</v>
          </cell>
          <cell r="AC11">
            <v>1676</v>
          </cell>
          <cell r="AD11">
            <v>419.1047761940485</v>
          </cell>
          <cell r="AE11">
            <v>14</v>
          </cell>
          <cell r="AF11">
            <v>3.500875218804701</v>
          </cell>
        </row>
        <row r="12">
          <cell r="A12" t="str">
            <v>Central</v>
          </cell>
          <cell r="B12">
            <v>7312</v>
          </cell>
          <cell r="C12">
            <v>5715</v>
          </cell>
          <cell r="D12">
            <v>781.5793075133433</v>
          </cell>
          <cell r="E12">
            <v>512</v>
          </cell>
          <cell r="F12">
            <v>70.06979608594499</v>
          </cell>
          <cell r="G12">
            <v>1002</v>
          </cell>
          <cell r="H12">
            <v>136.99192555084167</v>
          </cell>
          <cell r="I12">
            <v>83</v>
          </cell>
          <cell r="J12">
            <v>11.358970849869987</v>
          </cell>
          <cell r="L12" t="str">
            <v>Central</v>
          </cell>
          <cell r="M12">
            <v>7153</v>
          </cell>
          <cell r="N12">
            <v>4856</v>
          </cell>
          <cell r="O12">
            <v>678.8759960855585</v>
          </cell>
          <cell r="P12">
            <v>453</v>
          </cell>
          <cell r="Q12">
            <v>63.33007129875577</v>
          </cell>
          <cell r="R12">
            <v>1800</v>
          </cell>
          <cell r="S12">
            <v>251.64266741227456</v>
          </cell>
          <cell r="T12">
            <v>44</v>
          </cell>
          <cell r="U12">
            <v>6.151265203411156</v>
          </cell>
          <cell r="W12" t="str">
            <v>Central</v>
          </cell>
          <cell r="X12">
            <v>6768</v>
          </cell>
          <cell r="Y12">
            <v>3628</v>
          </cell>
          <cell r="Z12">
            <v>536.0520094562647</v>
          </cell>
          <cell r="AA12">
            <v>252</v>
          </cell>
          <cell r="AB12">
            <v>37.234042553191486</v>
          </cell>
          <cell r="AC12">
            <v>2544</v>
          </cell>
          <cell r="AD12">
            <v>375.88652482269504</v>
          </cell>
          <cell r="AE12">
            <v>344</v>
          </cell>
          <cell r="AF12">
            <v>50.8274231678487</v>
          </cell>
        </row>
        <row r="13">
          <cell r="A13" t="str">
            <v>Assiniboine</v>
          </cell>
          <cell r="B13">
            <v>4698</v>
          </cell>
          <cell r="C13">
            <v>3559</v>
          </cell>
          <cell r="D13">
            <v>757.2340425531914</v>
          </cell>
          <cell r="E13">
            <v>519</v>
          </cell>
          <cell r="F13">
            <v>110.63829787234043</v>
          </cell>
          <cell r="G13">
            <v>398</v>
          </cell>
          <cell r="H13">
            <v>84.8936170212766</v>
          </cell>
          <cell r="I13">
            <v>222</v>
          </cell>
          <cell r="J13">
            <v>47.234042553191486</v>
          </cell>
          <cell r="L13" t="str">
            <v>Assiniboine</v>
          </cell>
          <cell r="M13">
            <v>4042</v>
          </cell>
          <cell r="N13">
            <v>2644</v>
          </cell>
          <cell r="O13">
            <v>654.1316180108857</v>
          </cell>
          <cell r="P13">
            <v>264</v>
          </cell>
          <cell r="Q13">
            <v>65.3142008906482</v>
          </cell>
          <cell r="R13">
            <v>1022</v>
          </cell>
          <cell r="S13">
            <v>252.8451261751608</v>
          </cell>
          <cell r="T13">
            <v>112</v>
          </cell>
          <cell r="U13">
            <v>27.709054923305295</v>
          </cell>
          <cell r="W13" t="str">
            <v>Assiniboine</v>
          </cell>
          <cell r="X13">
            <v>3595</v>
          </cell>
          <cell r="Y13">
            <v>1844</v>
          </cell>
          <cell r="Z13">
            <v>512.9346314325452</v>
          </cell>
          <cell r="AA13">
            <v>168</v>
          </cell>
          <cell r="AB13">
            <v>46.73157162726008</v>
          </cell>
          <cell r="AC13">
            <v>1528</v>
          </cell>
          <cell r="AD13">
            <v>425.0347705146036</v>
          </cell>
          <cell r="AE13">
            <v>55</v>
          </cell>
          <cell r="AF13">
            <v>15.299026425591098</v>
          </cell>
        </row>
        <row r="14">
          <cell r="A14" t="str">
            <v>Parkland</v>
          </cell>
          <cell r="B14">
            <v>2882</v>
          </cell>
          <cell r="C14">
            <v>2365</v>
          </cell>
          <cell r="D14">
            <v>820.6992038767739</v>
          </cell>
          <cell r="E14">
            <v>106</v>
          </cell>
          <cell r="F14">
            <v>36.69089650398062</v>
          </cell>
          <cell r="G14">
            <v>392</v>
          </cell>
          <cell r="H14">
            <v>136.03322949117342</v>
          </cell>
          <cell r="I14">
            <v>19</v>
          </cell>
          <cell r="J14">
            <v>6.5766701280719975</v>
          </cell>
          <cell r="L14" t="str">
            <v>Parkland</v>
          </cell>
          <cell r="M14">
            <v>2683</v>
          </cell>
          <cell r="N14">
            <v>2143</v>
          </cell>
          <cell r="O14">
            <v>798.7327618337682</v>
          </cell>
          <cell r="P14">
            <v>162</v>
          </cell>
          <cell r="Q14">
            <v>60.38017144986955</v>
          </cell>
          <cell r="R14">
            <v>361</v>
          </cell>
          <cell r="S14">
            <v>134.55087588520314</v>
          </cell>
          <cell r="T14">
            <v>17</v>
          </cell>
          <cell r="U14">
            <v>6.336190831159151</v>
          </cell>
          <cell r="W14" t="str">
            <v>Parkland</v>
          </cell>
          <cell r="X14">
            <v>2460</v>
          </cell>
          <cell r="Y14">
            <v>1930</v>
          </cell>
          <cell r="Z14">
            <v>784.5528455284552</v>
          </cell>
          <cell r="AA14">
            <v>113</v>
          </cell>
          <cell r="AB14">
            <v>45.9349593495935</v>
          </cell>
          <cell r="AC14">
            <v>411</v>
          </cell>
          <cell r="AD14">
            <v>167.0731707317073</v>
          </cell>
          <cell r="AE14">
            <v>6</v>
          </cell>
          <cell r="AF14">
            <v>2.4390243902439024</v>
          </cell>
        </row>
        <row r="15">
          <cell r="A15" t="str">
            <v>Norman</v>
          </cell>
          <cell r="B15">
            <v>2392</v>
          </cell>
          <cell r="C15">
            <v>1737</v>
          </cell>
          <cell r="D15">
            <v>726.5170407315046</v>
          </cell>
          <cell r="E15">
            <v>324</v>
          </cell>
          <cell r="F15">
            <v>135.49459684123025</v>
          </cell>
          <cell r="G15">
            <v>192</v>
          </cell>
          <cell r="H15">
            <v>79.80049875311721</v>
          </cell>
          <cell r="I15">
            <v>139</v>
          </cell>
          <cell r="J15">
            <v>58.18786367414796</v>
          </cell>
          <cell r="L15" t="str">
            <v>Norman</v>
          </cell>
          <cell r="M15">
            <v>2286</v>
          </cell>
          <cell r="N15">
            <v>1716</v>
          </cell>
          <cell r="O15">
            <v>750.6561679790026</v>
          </cell>
          <cell r="P15">
            <v>147</v>
          </cell>
          <cell r="Q15">
            <v>64.30446194225722</v>
          </cell>
          <cell r="R15">
            <v>417</v>
          </cell>
          <cell r="S15">
            <v>182.41469816272965</v>
          </cell>
          <cell r="T15">
            <v>6</v>
          </cell>
          <cell r="U15">
            <v>2.6246719160104988</v>
          </cell>
          <cell r="W15" t="str">
            <v>Norman</v>
          </cell>
          <cell r="X15">
            <v>2200</v>
          </cell>
          <cell r="Y15">
            <v>1600</v>
          </cell>
          <cell r="Z15">
            <v>727.2727272727273</v>
          </cell>
          <cell r="AA15">
            <v>74</v>
          </cell>
          <cell r="AB15">
            <v>33.63636363636363</v>
          </cell>
          <cell r="AC15">
            <v>523</v>
          </cell>
          <cell r="AD15">
            <v>237.72727272727272</v>
          </cell>
          <cell r="AE15">
            <v>3</v>
          </cell>
          <cell r="AF15">
            <v>1.3636363636363635</v>
          </cell>
        </row>
        <row r="16">
          <cell r="A16" t="str">
            <v>Burntwood</v>
          </cell>
          <cell r="B16">
            <v>6123</v>
          </cell>
          <cell r="C16">
            <v>4596</v>
          </cell>
          <cell r="D16">
            <v>751.4950166112957</v>
          </cell>
          <cell r="E16">
            <v>399</v>
          </cell>
          <cell r="F16">
            <v>64.61794019933555</v>
          </cell>
          <cell r="G16">
            <v>847</v>
          </cell>
          <cell r="H16">
            <v>137.37541528239203</v>
          </cell>
          <cell r="I16">
            <v>281</v>
          </cell>
          <cell r="J16">
            <v>46.51162790697674</v>
          </cell>
          <cell r="L16" t="str">
            <v>Burntwood</v>
          </cell>
          <cell r="M16">
            <v>5670</v>
          </cell>
          <cell r="N16">
            <v>4287</v>
          </cell>
          <cell r="O16">
            <v>756.0846560846561</v>
          </cell>
          <cell r="P16">
            <v>309</v>
          </cell>
          <cell r="Q16">
            <v>54.4973544973545</v>
          </cell>
          <cell r="R16">
            <v>1064</v>
          </cell>
          <cell r="S16">
            <v>187.65432098765433</v>
          </cell>
          <cell r="T16">
            <v>10</v>
          </cell>
          <cell r="U16">
            <v>1.763668430335097</v>
          </cell>
          <cell r="W16" t="str">
            <v>Burntwood</v>
          </cell>
          <cell r="X16">
            <v>5231</v>
          </cell>
          <cell r="Y16">
            <v>3582</v>
          </cell>
          <cell r="Z16">
            <v>684.7639074746702</v>
          </cell>
          <cell r="AA16">
            <v>101</v>
          </cell>
          <cell r="AB16">
            <v>19.30797170713057</v>
          </cell>
          <cell r="AC16">
            <v>1538</v>
          </cell>
          <cell r="AD16">
            <v>294.01644045115654</v>
          </cell>
          <cell r="AE16">
            <v>10</v>
          </cell>
          <cell r="AF16">
            <v>1.9116803670426306</v>
          </cell>
        </row>
        <row r="17">
          <cell r="A17" t="str">
            <v>Churchill</v>
          </cell>
          <cell r="B17">
            <v>150</v>
          </cell>
          <cell r="C17">
            <v>116</v>
          </cell>
          <cell r="D17">
            <v>773.3333333333334</v>
          </cell>
          <cell r="G17">
            <v>28</v>
          </cell>
          <cell r="H17">
            <v>186.66666666666666</v>
          </cell>
          <cell r="L17" t="str">
            <v>Churchill</v>
          </cell>
          <cell r="M17">
            <v>116</v>
          </cell>
          <cell r="N17">
            <v>80</v>
          </cell>
          <cell r="O17">
            <v>689.6551724137931</v>
          </cell>
          <cell r="P17">
            <v>5</v>
          </cell>
          <cell r="Q17">
            <v>43.10344827586207</v>
          </cell>
          <cell r="R17">
            <v>31</v>
          </cell>
          <cell r="S17">
            <v>267.2413793103448</v>
          </cell>
          <cell r="T17">
            <v>0</v>
          </cell>
          <cell r="U17">
            <v>0</v>
          </cell>
          <cell r="W17" t="str">
            <v>Churchill</v>
          </cell>
          <cell r="X17">
            <v>83</v>
          </cell>
          <cell r="Y17">
            <v>51</v>
          </cell>
          <cell r="Z17">
            <v>614.4578313253012</v>
          </cell>
          <cell r="AC17">
            <v>28</v>
          </cell>
          <cell r="AD17">
            <v>337.34939759036143</v>
          </cell>
          <cell r="AE17">
            <v>0</v>
          </cell>
          <cell r="AF17">
            <v>0</v>
          </cell>
        </row>
      </sheetData>
      <sheetData sheetId="34">
        <row r="8">
          <cell r="B8">
            <v>2695</v>
          </cell>
          <cell r="C8">
            <v>2343</v>
          </cell>
          <cell r="D8">
            <v>869.3877551020408</v>
          </cell>
          <cell r="E8">
            <v>124</v>
          </cell>
          <cell r="F8">
            <v>46.01113172541744</v>
          </cell>
          <cell r="G8">
            <v>227</v>
          </cell>
          <cell r="H8">
            <v>84.23005565862708</v>
          </cell>
          <cell r="L8" t="str">
            <v>North Eastman</v>
          </cell>
          <cell r="M8">
            <v>2627</v>
          </cell>
          <cell r="N8">
            <v>2240</v>
          </cell>
          <cell r="O8">
            <v>852.6836695850781</v>
          </cell>
          <cell r="P8">
            <v>143</v>
          </cell>
          <cell r="Q8">
            <v>54.434716406547395</v>
          </cell>
          <cell r="R8">
            <v>243</v>
          </cell>
          <cell r="S8">
            <v>92.50095165588124</v>
          </cell>
          <cell r="W8" t="str">
            <v>North Eastman</v>
          </cell>
          <cell r="X8">
            <v>2398</v>
          </cell>
          <cell r="Y8">
            <v>2071</v>
          </cell>
          <cell r="Z8">
            <v>863.6363636363636</v>
          </cell>
          <cell r="AA8">
            <v>132</v>
          </cell>
        </row>
        <row r="9">
          <cell r="B9">
            <v>3823</v>
          </cell>
          <cell r="C9">
            <v>3354</v>
          </cell>
          <cell r="D9">
            <v>877.3214752811928</v>
          </cell>
          <cell r="E9">
            <v>171</v>
          </cell>
          <cell r="F9">
            <v>44.729270206643996</v>
          </cell>
          <cell r="G9">
            <v>294</v>
          </cell>
          <cell r="H9">
            <v>76.90295579387916</v>
          </cell>
          <cell r="L9" t="str">
            <v>South Eastman</v>
          </cell>
          <cell r="M9">
            <v>3707</v>
          </cell>
          <cell r="N9">
            <v>3203</v>
          </cell>
          <cell r="O9">
            <v>864.0410035068788</v>
          </cell>
          <cell r="P9">
            <v>213</v>
          </cell>
          <cell r="Q9">
            <v>57.45886161316428</v>
          </cell>
          <cell r="R9">
            <v>287</v>
          </cell>
          <cell r="S9">
            <v>77.42109522524953</v>
          </cell>
          <cell r="W9" t="str">
            <v>South Eastman</v>
          </cell>
          <cell r="X9">
            <v>3536</v>
          </cell>
          <cell r="Y9">
            <v>2940</v>
          </cell>
          <cell r="Z9">
            <v>831.447963800905</v>
          </cell>
          <cell r="AA9">
            <v>250</v>
          </cell>
        </row>
        <row r="10">
          <cell r="B10">
            <v>4829</v>
          </cell>
          <cell r="C10">
            <v>4250</v>
          </cell>
          <cell r="D10">
            <v>880.0993994615862</v>
          </cell>
          <cell r="E10">
            <v>223</v>
          </cell>
          <cell r="F10">
            <v>46.179333195278524</v>
          </cell>
          <cell r="G10">
            <v>353</v>
          </cell>
          <cell r="H10">
            <v>73.10002070822117</v>
          </cell>
          <cell r="L10" t="str">
            <v>Interlake</v>
          </cell>
          <cell r="M10">
            <v>4498</v>
          </cell>
          <cell r="N10">
            <v>3851</v>
          </cell>
          <cell r="O10">
            <v>856.1582925744775</v>
          </cell>
          <cell r="P10">
            <v>260</v>
          </cell>
          <cell r="Q10">
            <v>57.80346820809248</v>
          </cell>
          <cell r="R10">
            <v>385</v>
          </cell>
          <cell r="S10">
            <v>85.59359715429079</v>
          </cell>
          <cell r="W10" t="str">
            <v>Interlake</v>
          </cell>
          <cell r="X10">
            <v>3999</v>
          </cell>
          <cell r="Y10">
            <v>3339</v>
          </cell>
          <cell r="Z10">
            <v>834.9587396849213</v>
          </cell>
          <cell r="AA10">
            <v>279</v>
          </cell>
        </row>
        <row r="11">
          <cell r="B11">
            <v>7307</v>
          </cell>
          <cell r="C11">
            <v>6337</v>
          </cell>
          <cell r="D11">
            <v>867.2505816340496</v>
          </cell>
          <cell r="E11">
            <v>409</v>
          </cell>
          <cell r="F11">
            <v>55.97372382646777</v>
          </cell>
          <cell r="G11">
            <v>559</v>
          </cell>
          <cell r="H11">
            <v>76.50198439852197</v>
          </cell>
          <cell r="L11" t="str">
            <v>Central</v>
          </cell>
          <cell r="M11">
            <v>7153</v>
          </cell>
          <cell r="N11">
            <v>6006</v>
          </cell>
          <cell r="O11">
            <v>839.6477002656228</v>
          </cell>
          <cell r="P11">
            <v>493</v>
          </cell>
          <cell r="Q11">
            <v>68.92213057458409</v>
          </cell>
          <cell r="R11">
            <v>650</v>
          </cell>
          <cell r="S11">
            <v>90.87096323221026</v>
          </cell>
          <cell r="W11" t="str">
            <v>Central</v>
          </cell>
          <cell r="X11">
            <v>6768</v>
          </cell>
          <cell r="Y11">
            <v>5516</v>
          </cell>
          <cell r="Z11">
            <v>815.0118203309693</v>
          </cell>
          <cell r="AA11">
            <v>530</v>
          </cell>
        </row>
        <row r="12">
          <cell r="B12">
            <v>4700</v>
          </cell>
          <cell r="C12">
            <v>4037</v>
          </cell>
          <cell r="D12">
            <v>858.936170212766</v>
          </cell>
          <cell r="E12">
            <v>261</v>
          </cell>
          <cell r="F12">
            <v>55.53191489361702</v>
          </cell>
          <cell r="G12">
            <v>379</v>
          </cell>
          <cell r="H12">
            <v>80.63829787234043</v>
          </cell>
          <cell r="I12">
            <v>23</v>
          </cell>
          <cell r="J12">
            <v>4.8936170212765955</v>
          </cell>
          <cell r="L12" t="str">
            <v>Assiniboine</v>
          </cell>
          <cell r="M12">
            <v>4042</v>
          </cell>
          <cell r="N12">
            <v>3405</v>
          </cell>
          <cell r="O12">
            <v>842.4047501237011</v>
          </cell>
          <cell r="P12">
            <v>276</v>
          </cell>
          <cell r="Q12">
            <v>68.28302820385947</v>
          </cell>
          <cell r="R12">
            <v>333</v>
          </cell>
          <cell r="S12">
            <v>82.38495794161307</v>
          </cell>
          <cell r="T12">
            <v>28</v>
          </cell>
          <cell r="U12">
            <v>6.927263730826324</v>
          </cell>
          <cell r="W12" t="str">
            <v>Assiniboine</v>
          </cell>
          <cell r="X12">
            <v>3595</v>
          </cell>
          <cell r="Y12">
            <v>2845</v>
          </cell>
          <cell r="Z12">
            <v>791.3769123783032</v>
          </cell>
          <cell r="AA12">
            <v>310</v>
          </cell>
        </row>
        <row r="13">
          <cell r="B13">
            <v>2889</v>
          </cell>
          <cell r="C13">
            <v>2349</v>
          </cell>
          <cell r="D13">
            <v>813.0841121495328</v>
          </cell>
          <cell r="E13">
            <v>178</v>
          </cell>
          <cell r="F13">
            <v>61.61301488404292</v>
          </cell>
          <cell r="G13">
            <v>310</v>
          </cell>
          <cell r="H13">
            <v>107.30356524749048</v>
          </cell>
          <cell r="I13">
            <v>52</v>
          </cell>
          <cell r="J13">
            <v>17.99930771893389</v>
          </cell>
          <cell r="L13" t="str">
            <v>Parkland</v>
          </cell>
          <cell r="M13">
            <v>2683</v>
          </cell>
          <cell r="N13">
            <v>2204</v>
          </cell>
          <cell r="O13">
            <v>821.4685054043981</v>
          </cell>
          <cell r="P13">
            <v>159</v>
          </cell>
          <cell r="Q13">
            <v>59.26202012672382</v>
          </cell>
          <cell r="R13">
            <v>271</v>
          </cell>
          <cell r="S13">
            <v>101.00633619083116</v>
          </cell>
          <cell r="T13">
            <v>49</v>
          </cell>
          <cell r="U13">
            <v>18.263138278046963</v>
          </cell>
          <cell r="W13" t="str">
            <v>Parkland</v>
          </cell>
          <cell r="X13">
            <v>2460</v>
          </cell>
          <cell r="Y13">
            <v>1947</v>
          </cell>
          <cell r="Z13">
            <v>791.4634146341464</v>
          </cell>
          <cell r="AA13">
            <v>185</v>
          </cell>
        </row>
        <row r="14">
          <cell r="B14">
            <v>2406</v>
          </cell>
          <cell r="C14">
            <v>1940</v>
          </cell>
          <cell r="D14">
            <v>806.3175394846218</v>
          </cell>
          <cell r="E14">
            <v>167</v>
          </cell>
          <cell r="F14">
            <v>69.40980881130507</v>
          </cell>
          <cell r="G14">
            <v>291</v>
          </cell>
          <cell r="H14">
            <v>120.94763092269326</v>
          </cell>
          <cell r="I14">
            <v>8</v>
          </cell>
          <cell r="J14">
            <v>3.3250207813798838</v>
          </cell>
          <cell r="L14" t="str">
            <v>Norman</v>
          </cell>
          <cell r="M14">
            <v>2286</v>
          </cell>
          <cell r="N14">
            <v>1795</v>
          </cell>
          <cell r="O14">
            <v>785.2143482064741</v>
          </cell>
          <cell r="P14">
            <v>207</v>
          </cell>
          <cell r="Q14">
            <v>90.55118110236221</v>
          </cell>
          <cell r="R14">
            <v>277</v>
          </cell>
          <cell r="S14">
            <v>121.17235345581803</v>
          </cell>
          <cell r="T14">
            <v>7</v>
          </cell>
          <cell r="U14">
            <v>3.062117235345582</v>
          </cell>
          <cell r="W14" t="str">
            <v>Norman</v>
          </cell>
          <cell r="X14">
            <v>2200</v>
          </cell>
          <cell r="Y14">
            <v>1736</v>
          </cell>
          <cell r="Z14">
            <v>789.0909090909091</v>
          </cell>
          <cell r="AA14">
            <v>178</v>
          </cell>
        </row>
        <row r="15">
          <cell r="B15">
            <v>6020</v>
          </cell>
          <cell r="C15">
            <v>5310</v>
          </cell>
          <cell r="D15">
            <v>882.0598006644518</v>
          </cell>
          <cell r="E15">
            <v>232</v>
          </cell>
          <cell r="F15">
            <v>38.538205980066444</v>
          </cell>
          <cell r="G15">
            <v>471</v>
          </cell>
          <cell r="H15">
            <v>78.23920265780731</v>
          </cell>
          <cell r="I15">
            <v>7</v>
          </cell>
          <cell r="J15">
            <v>1.1627906976744187</v>
          </cell>
          <cell r="L15" t="str">
            <v>Burntwood</v>
          </cell>
          <cell r="M15">
            <v>5670</v>
          </cell>
          <cell r="N15">
            <v>4999</v>
          </cell>
          <cell r="O15">
            <v>881.657848324515</v>
          </cell>
          <cell r="P15">
            <v>212</v>
          </cell>
          <cell r="Q15">
            <v>37.38977072310406</v>
          </cell>
          <cell r="R15">
            <v>450</v>
          </cell>
          <cell r="S15">
            <v>79.36507936507937</v>
          </cell>
          <cell r="T15">
            <v>9</v>
          </cell>
          <cell r="U15">
            <v>1.5873015873015872</v>
          </cell>
          <cell r="W15" t="str">
            <v>Burntwood</v>
          </cell>
          <cell r="X15">
            <v>5231</v>
          </cell>
          <cell r="Y15">
            <v>4457</v>
          </cell>
          <cell r="Z15">
            <v>852.0359395909004</v>
          </cell>
          <cell r="AA15">
            <v>237</v>
          </cell>
        </row>
        <row r="16">
          <cell r="B16">
            <v>150</v>
          </cell>
          <cell r="C16">
            <v>139</v>
          </cell>
          <cell r="D16">
            <v>926.6666666666666</v>
          </cell>
          <cell r="G16">
            <v>7</v>
          </cell>
          <cell r="H16">
            <v>46.666666666666664</v>
          </cell>
          <cell r="L16" t="str">
            <v>Churchill</v>
          </cell>
          <cell r="M16">
            <v>116</v>
          </cell>
          <cell r="N16">
            <v>94</v>
          </cell>
          <cell r="O16">
            <v>810.3448275862069</v>
          </cell>
          <cell r="P16">
            <v>8</v>
          </cell>
          <cell r="Q16">
            <v>68.96551724137932</v>
          </cell>
          <cell r="R16">
            <v>14</v>
          </cell>
          <cell r="S16">
            <v>120.6896551724138</v>
          </cell>
          <cell r="W16" t="str">
            <v>Churchill</v>
          </cell>
          <cell r="X16">
            <v>83</v>
          </cell>
          <cell r="Y16">
            <v>70</v>
          </cell>
          <cell r="Z16">
            <v>843.3734939759037</v>
          </cell>
          <cell r="AA16">
            <v>5</v>
          </cell>
        </row>
        <row r="18">
          <cell r="B18">
            <v>85062</v>
          </cell>
          <cell r="C18">
            <v>72795</v>
          </cell>
          <cell r="D18">
            <v>855.7875432037807</v>
          </cell>
          <cell r="E18">
            <v>4302</v>
          </cell>
          <cell r="F18">
            <v>50.574874797206746</v>
          </cell>
          <cell r="G18">
            <v>7820</v>
          </cell>
          <cell r="H18">
            <v>91.93294302979004</v>
          </cell>
          <cell r="I18">
            <v>145</v>
          </cell>
          <cell r="J18">
            <v>1.7076502732240437</v>
          </cell>
          <cell r="L18" t="str">
            <v> MANITOBA</v>
          </cell>
          <cell r="M18">
            <v>78111</v>
          </cell>
          <cell r="N18">
            <v>65838</v>
          </cell>
          <cell r="O18">
            <v>842.8774436378999</v>
          </cell>
          <cell r="P18">
            <v>4443</v>
          </cell>
          <cell r="Q18">
            <v>56.880593002266004</v>
          </cell>
          <cell r="R18">
            <v>7677</v>
          </cell>
          <cell r="S18">
            <v>98.28321235165342</v>
          </cell>
          <cell r="T18">
            <v>153</v>
          </cell>
          <cell r="U18">
            <v>1.9616642092441823</v>
          </cell>
          <cell r="W18" t="str">
            <v> MANITOBA</v>
          </cell>
          <cell r="X18">
            <v>69492</v>
          </cell>
          <cell r="Y18">
            <v>56852</v>
          </cell>
          <cell r="Z18">
            <v>818.1085592586197</v>
          </cell>
          <cell r="AA18">
            <v>4831</v>
          </cell>
        </row>
      </sheetData>
      <sheetData sheetId="39">
        <row r="8">
          <cell r="B8" t="str">
            <v>Winnipeg</v>
          </cell>
          <cell r="C8">
            <v>34745</v>
          </cell>
          <cell r="D8">
            <v>4096</v>
          </cell>
          <cell r="E8">
            <v>838</v>
          </cell>
          <cell r="F8">
            <v>4934</v>
          </cell>
          <cell r="G8">
            <v>39679</v>
          </cell>
          <cell r="H8">
            <v>875.6521081680486</v>
          </cell>
          <cell r="I8">
            <v>103.22840797399128</v>
          </cell>
          <cell r="J8">
            <v>21.11948385796013</v>
          </cell>
          <cell r="K8">
            <v>124.34789183195142</v>
          </cell>
          <cell r="M8" t="str">
            <v>Winnipeg</v>
          </cell>
          <cell r="N8">
            <v>31940</v>
          </cell>
          <cell r="O8">
            <v>1952</v>
          </cell>
          <cell r="P8">
            <v>1535</v>
          </cell>
          <cell r="Q8">
            <v>3487</v>
          </cell>
          <cell r="R8">
            <v>35427</v>
          </cell>
          <cell r="S8">
            <v>901.5722471561238</v>
          </cell>
          <cell r="T8">
            <v>55.099218110480706</v>
          </cell>
          <cell r="U8">
            <v>43.328534733395436</v>
          </cell>
          <cell r="V8">
            <v>98.42775284387614</v>
          </cell>
          <cell r="X8" t="str">
            <v>Winnipeg</v>
          </cell>
          <cell r="Y8">
            <v>26865</v>
          </cell>
          <cell r="Z8">
            <v>1207</v>
          </cell>
          <cell r="AA8">
            <v>1643</v>
          </cell>
          <cell r="AB8">
            <v>2850</v>
          </cell>
          <cell r="AC8">
            <v>29715</v>
          </cell>
          <cell r="AD8">
            <v>904.0888440181726</v>
          </cell>
          <cell r="AE8">
            <v>40.619215884233554</v>
          </cell>
          <cell r="AF8">
            <v>55.29194009759381</v>
          </cell>
          <cell r="AG8">
            <v>95.91115598182736</v>
          </cell>
        </row>
        <row r="9">
          <cell r="B9" t="str">
            <v>Brandon</v>
          </cell>
          <cell r="C9">
            <v>2680</v>
          </cell>
          <cell r="D9">
            <v>211</v>
          </cell>
          <cell r="E9">
            <v>99</v>
          </cell>
          <cell r="F9">
            <v>310</v>
          </cell>
          <cell r="G9">
            <v>2990</v>
          </cell>
          <cell r="H9">
            <v>896.3210702341137</v>
          </cell>
          <cell r="I9">
            <v>70.5685618729097</v>
          </cell>
          <cell r="J9">
            <v>33.11036789297659</v>
          </cell>
          <cell r="K9">
            <v>103.67892976588628</v>
          </cell>
          <cell r="M9" t="str">
            <v>Brandon</v>
          </cell>
          <cell r="N9">
            <v>2314</v>
          </cell>
          <cell r="O9">
            <v>205</v>
          </cell>
          <cell r="P9">
            <v>95</v>
          </cell>
          <cell r="Q9">
            <v>300</v>
          </cell>
          <cell r="R9">
            <v>2614</v>
          </cell>
          <cell r="S9">
            <v>885.2333588370313</v>
          </cell>
          <cell r="T9">
            <v>78.4238714613619</v>
          </cell>
          <cell r="U9">
            <v>36.342769701606734</v>
          </cell>
          <cell r="V9">
            <v>114.76664116296863</v>
          </cell>
          <cell r="X9" t="str">
            <v>Brandon</v>
          </cell>
          <cell r="Y9">
            <v>1960</v>
          </cell>
          <cell r="Z9">
            <v>158</v>
          </cell>
          <cell r="AA9">
            <v>98</v>
          </cell>
          <cell r="AB9">
            <v>256</v>
          </cell>
          <cell r="AC9">
            <v>2216</v>
          </cell>
          <cell r="AD9">
            <v>884.4765342960288</v>
          </cell>
          <cell r="AE9">
            <v>71.29963898916968</v>
          </cell>
          <cell r="AF9">
            <v>44.22382671480145</v>
          </cell>
          <cell r="AG9">
            <v>115.52346570397111</v>
          </cell>
        </row>
        <row r="10">
          <cell r="B10" t="str">
            <v>North Eastman</v>
          </cell>
          <cell r="C10">
            <v>2096</v>
          </cell>
          <cell r="D10">
            <v>207</v>
          </cell>
          <cell r="E10">
            <v>36</v>
          </cell>
          <cell r="F10">
            <v>243</v>
          </cell>
          <cell r="G10">
            <v>2339</v>
          </cell>
          <cell r="H10">
            <v>896.1094484822573</v>
          </cell>
          <cell r="I10">
            <v>88.49935870029927</v>
          </cell>
          <cell r="J10">
            <v>15.391192817443352</v>
          </cell>
          <cell r="K10">
            <v>103.89055151774262</v>
          </cell>
          <cell r="M10" t="str">
            <v>North Eastman</v>
          </cell>
          <cell r="N10">
            <v>2056</v>
          </cell>
          <cell r="O10">
            <v>123</v>
          </cell>
          <cell r="P10">
            <v>61</v>
          </cell>
          <cell r="Q10">
            <v>184</v>
          </cell>
          <cell r="R10">
            <v>2240</v>
          </cell>
          <cell r="S10">
            <v>917.8571428571429</v>
          </cell>
          <cell r="T10">
            <v>54.910714285714285</v>
          </cell>
          <cell r="U10">
            <v>27.232142857142858</v>
          </cell>
          <cell r="V10">
            <v>82.14285714285714</v>
          </cell>
          <cell r="X10" t="str">
            <v>North Eastman</v>
          </cell>
          <cell r="Y10">
            <v>1910</v>
          </cell>
          <cell r="Z10">
            <v>71</v>
          </cell>
          <cell r="AA10">
            <v>90</v>
          </cell>
          <cell r="AB10">
            <v>161</v>
          </cell>
          <cell r="AC10">
            <v>2071</v>
          </cell>
          <cell r="AD10">
            <v>922.2597778850796</v>
          </cell>
          <cell r="AE10">
            <v>34.28295509415741</v>
          </cell>
          <cell r="AF10">
            <v>43.45726702076291</v>
          </cell>
          <cell r="AG10">
            <v>77.74022211492033</v>
          </cell>
        </row>
        <row r="11">
          <cell r="B11" t="str">
            <v>South Eastman</v>
          </cell>
          <cell r="C11">
            <v>3030</v>
          </cell>
          <cell r="D11">
            <v>283</v>
          </cell>
          <cell r="E11">
            <v>40</v>
          </cell>
          <cell r="F11">
            <v>323</v>
          </cell>
          <cell r="G11">
            <v>3353</v>
          </cell>
          <cell r="H11">
            <v>903.6683566954965</v>
          </cell>
          <cell r="I11">
            <v>84.40202803459589</v>
          </cell>
          <cell r="J11">
            <v>11.929615269907545</v>
          </cell>
          <cell r="K11">
            <v>96.33164330450343</v>
          </cell>
          <cell r="M11" t="str">
            <v>South Eastman</v>
          </cell>
          <cell r="N11">
            <v>2952</v>
          </cell>
          <cell r="O11">
            <v>137</v>
          </cell>
          <cell r="P11">
            <v>114</v>
          </cell>
          <cell r="Q11">
            <v>251</v>
          </cell>
          <cell r="R11">
            <v>3203</v>
          </cell>
          <cell r="S11">
            <v>921.635966281611</v>
          </cell>
          <cell r="T11">
            <v>42.772400874180455</v>
          </cell>
          <cell r="U11">
            <v>35.591632844208554</v>
          </cell>
          <cell r="V11">
            <v>78.36403371838901</v>
          </cell>
          <cell r="X11" t="str">
            <v>South Eastman</v>
          </cell>
          <cell r="Y11">
            <v>2751</v>
          </cell>
          <cell r="Z11">
            <v>89</v>
          </cell>
          <cell r="AA11">
            <v>100</v>
          </cell>
          <cell r="AB11">
            <v>189</v>
          </cell>
          <cell r="AC11">
            <v>2940</v>
          </cell>
          <cell r="AD11">
            <v>935.7142857142857</v>
          </cell>
          <cell r="AE11">
            <v>30.272108843537413</v>
          </cell>
          <cell r="AF11">
            <v>34.01360544217687</v>
          </cell>
          <cell r="AG11">
            <v>64.28571428571429</v>
          </cell>
        </row>
        <row r="12">
          <cell r="B12" t="str">
            <v>Interlake</v>
          </cell>
          <cell r="C12">
            <v>3852</v>
          </cell>
          <cell r="D12">
            <v>326</v>
          </cell>
          <cell r="E12">
            <v>71</v>
          </cell>
          <cell r="F12">
            <v>397</v>
          </cell>
          <cell r="G12">
            <v>4249</v>
          </cell>
          <cell r="H12">
            <v>906.5662508825606</v>
          </cell>
          <cell r="I12">
            <v>76.72393504353965</v>
          </cell>
          <cell r="J12">
            <v>16.70981407389974</v>
          </cell>
          <cell r="K12">
            <v>93.4337491174394</v>
          </cell>
          <cell r="M12" t="str">
            <v>Interlake</v>
          </cell>
          <cell r="N12">
            <v>3572</v>
          </cell>
          <cell r="O12">
            <v>156</v>
          </cell>
          <cell r="P12">
            <v>123</v>
          </cell>
          <cell r="Q12">
            <v>279</v>
          </cell>
          <cell r="R12">
            <v>3851</v>
          </cell>
          <cell r="S12">
            <v>927.5512853804207</v>
          </cell>
          <cell r="T12">
            <v>40.50895871202285</v>
          </cell>
          <cell r="U12">
            <v>31.939755907556478</v>
          </cell>
          <cell r="V12">
            <v>72.44871461957933</v>
          </cell>
          <cell r="X12" t="str">
            <v>Interlake</v>
          </cell>
          <cell r="Y12">
            <v>3135</v>
          </cell>
          <cell r="Z12">
            <v>69</v>
          </cell>
          <cell r="AA12">
            <v>135</v>
          </cell>
          <cell r="AB12">
            <v>204</v>
          </cell>
          <cell r="AC12">
            <v>3339</v>
          </cell>
          <cell r="AD12">
            <v>938.9038634321653</v>
          </cell>
          <cell r="AE12">
            <v>20.664869721473494</v>
          </cell>
          <cell r="AF12">
            <v>40.43126684636118</v>
          </cell>
          <cell r="AG12">
            <v>61.096136567834684</v>
          </cell>
        </row>
        <row r="13">
          <cell r="B13" t="str">
            <v>Central</v>
          </cell>
          <cell r="C13">
            <v>5720</v>
          </cell>
          <cell r="D13">
            <v>491</v>
          </cell>
          <cell r="E13">
            <v>131</v>
          </cell>
          <cell r="F13">
            <v>622</v>
          </cell>
          <cell r="G13">
            <v>6342</v>
          </cell>
          <cell r="H13">
            <v>901.923683380637</v>
          </cell>
          <cell r="I13">
            <v>77.42037212235888</v>
          </cell>
          <cell r="J13">
            <v>20.6559444970041</v>
          </cell>
          <cell r="K13">
            <v>98.07631661936297</v>
          </cell>
          <cell r="M13" t="str">
            <v>Central</v>
          </cell>
          <cell r="N13">
            <v>5615</v>
          </cell>
          <cell r="O13">
            <v>220</v>
          </cell>
          <cell r="P13">
            <v>171</v>
          </cell>
          <cell r="Q13">
            <v>391</v>
          </cell>
          <cell r="R13">
            <v>6006</v>
          </cell>
          <cell r="S13">
            <v>934.8984348984349</v>
          </cell>
          <cell r="T13">
            <v>36.63003663003663</v>
          </cell>
          <cell r="U13">
            <v>28.471528471528472</v>
          </cell>
          <cell r="V13">
            <v>65.1015651015651</v>
          </cell>
          <cell r="X13" t="str">
            <v>Central</v>
          </cell>
          <cell r="Y13">
            <v>5188</v>
          </cell>
          <cell r="Z13">
            <v>79</v>
          </cell>
          <cell r="AA13">
            <v>249</v>
          </cell>
          <cell r="AB13">
            <v>328</v>
          </cell>
          <cell r="AC13">
            <v>5516</v>
          </cell>
          <cell r="AD13">
            <v>940.5366207396664</v>
          </cell>
          <cell r="AE13">
            <v>14.321972443799854</v>
          </cell>
          <cell r="AF13">
            <v>45.14140681653372</v>
          </cell>
          <cell r="AG13">
            <v>59.463379260333575</v>
          </cell>
        </row>
        <row r="14">
          <cell r="B14" t="str">
            <v>Assiniboine</v>
          </cell>
          <cell r="C14">
            <v>3698</v>
          </cell>
          <cell r="D14">
            <v>300</v>
          </cell>
          <cell r="E14">
            <v>39</v>
          </cell>
          <cell r="F14">
            <v>339</v>
          </cell>
          <cell r="G14">
            <v>4037</v>
          </cell>
          <cell r="H14">
            <v>916.0267525390141</v>
          </cell>
          <cell r="I14">
            <v>74.31260837255388</v>
          </cell>
          <cell r="J14">
            <v>9.660639088432005</v>
          </cell>
          <cell r="K14">
            <v>83.97324746098587</v>
          </cell>
          <cell r="M14" t="str">
            <v>Assiniboine</v>
          </cell>
          <cell r="N14">
            <v>3094</v>
          </cell>
          <cell r="O14">
            <v>246</v>
          </cell>
          <cell r="P14">
            <v>65</v>
          </cell>
          <cell r="Q14">
            <v>311</v>
          </cell>
          <cell r="R14">
            <v>3405</v>
          </cell>
          <cell r="S14">
            <v>908.6637298091042</v>
          </cell>
          <cell r="T14">
            <v>72.2466960352423</v>
          </cell>
          <cell r="U14">
            <v>19.08957415565345</v>
          </cell>
          <cell r="V14">
            <v>91.33627019089575</v>
          </cell>
          <cell r="X14" t="str">
            <v>Assiniboine</v>
          </cell>
          <cell r="Y14">
            <v>2489</v>
          </cell>
          <cell r="Z14">
            <v>190</v>
          </cell>
          <cell r="AA14">
            <v>166</v>
          </cell>
          <cell r="AB14">
            <v>356</v>
          </cell>
          <cell r="AC14">
            <v>2845</v>
          </cell>
          <cell r="AD14">
            <v>874.8681898066784</v>
          </cell>
          <cell r="AE14">
            <v>66.78383128295255</v>
          </cell>
          <cell r="AF14">
            <v>58.34797891036907</v>
          </cell>
          <cell r="AG14">
            <v>125.13181019332161</v>
          </cell>
        </row>
        <row r="15">
          <cell r="B15" t="str">
            <v>Parkland</v>
          </cell>
          <cell r="C15">
            <v>2182</v>
          </cell>
          <cell r="D15">
            <v>138</v>
          </cell>
          <cell r="E15">
            <v>22</v>
          </cell>
          <cell r="F15">
            <v>160</v>
          </cell>
          <cell r="G15">
            <v>2342</v>
          </cell>
          <cell r="H15">
            <v>931.6823228010247</v>
          </cell>
          <cell r="I15">
            <v>58.92399658411614</v>
          </cell>
          <cell r="J15">
            <v>9.393680614859095</v>
          </cell>
          <cell r="K15">
            <v>68.31767719897523</v>
          </cell>
          <cell r="M15" t="str">
            <v>Parkland</v>
          </cell>
          <cell r="N15">
            <v>2050</v>
          </cell>
          <cell r="O15">
            <v>79</v>
          </cell>
          <cell r="P15">
            <v>75</v>
          </cell>
          <cell r="Q15">
            <v>154</v>
          </cell>
          <cell r="R15">
            <v>2204</v>
          </cell>
          <cell r="S15">
            <v>930.1270417422868</v>
          </cell>
          <cell r="T15">
            <v>35.843920145190566</v>
          </cell>
          <cell r="U15">
            <v>34.029038112522684</v>
          </cell>
          <cell r="V15">
            <v>69.87295825771325</v>
          </cell>
          <cell r="X15" t="str">
            <v>Parkland</v>
          </cell>
          <cell r="Y15">
            <v>1751</v>
          </cell>
          <cell r="Z15">
            <v>47</v>
          </cell>
          <cell r="AA15">
            <v>149</v>
          </cell>
          <cell r="AB15">
            <v>196</v>
          </cell>
          <cell r="AC15">
            <v>1947</v>
          </cell>
          <cell r="AD15">
            <v>899.3323061119671</v>
          </cell>
          <cell r="AE15">
            <v>24.1397021058038</v>
          </cell>
          <cell r="AF15">
            <v>76.52799178222907</v>
          </cell>
          <cell r="AG15">
            <v>100.66769388803287</v>
          </cell>
        </row>
        <row r="16">
          <cell r="B16" t="str">
            <v>Norman</v>
          </cell>
          <cell r="C16">
            <v>1651</v>
          </cell>
          <cell r="D16">
            <v>102</v>
          </cell>
          <cell r="E16">
            <v>176</v>
          </cell>
          <cell r="F16">
            <v>278</v>
          </cell>
          <cell r="G16">
            <v>1929</v>
          </cell>
          <cell r="H16">
            <v>855.883877656817</v>
          </cell>
          <cell r="I16">
            <v>52.87713841368585</v>
          </cell>
          <cell r="J16">
            <v>91.23898392949715</v>
          </cell>
          <cell r="K16">
            <v>144.116122343183</v>
          </cell>
          <cell r="M16" t="str">
            <v>Norman</v>
          </cell>
          <cell r="N16">
            <v>1585</v>
          </cell>
          <cell r="O16">
            <v>35</v>
          </cell>
          <cell r="P16">
            <v>175</v>
          </cell>
          <cell r="Q16">
            <v>210</v>
          </cell>
          <cell r="R16">
            <v>1795</v>
          </cell>
          <cell r="S16">
            <v>883.008356545961</v>
          </cell>
          <cell r="T16">
            <v>19.498607242339833</v>
          </cell>
          <cell r="U16">
            <v>97.49303621169916</v>
          </cell>
          <cell r="V16">
            <v>116.991643454039</v>
          </cell>
          <cell r="X16" t="str">
            <v>Norman</v>
          </cell>
          <cell r="Y16">
            <v>1584</v>
          </cell>
          <cell r="Z16">
            <v>25</v>
          </cell>
          <cell r="AA16">
            <v>127</v>
          </cell>
          <cell r="AB16">
            <v>152</v>
          </cell>
          <cell r="AC16">
            <v>1736</v>
          </cell>
          <cell r="AD16">
            <v>912.442396313364</v>
          </cell>
          <cell r="AE16">
            <v>14.400921658986174</v>
          </cell>
          <cell r="AF16">
            <v>73.15668202764977</v>
          </cell>
          <cell r="AG16">
            <v>87.55760368663594</v>
          </cell>
        </row>
        <row r="17">
          <cell r="B17" t="str">
            <v>Burntwood</v>
          </cell>
          <cell r="C17">
            <v>4756</v>
          </cell>
          <cell r="D17">
            <v>556</v>
          </cell>
          <cell r="E17">
            <v>84</v>
          </cell>
          <cell r="F17">
            <v>640</v>
          </cell>
          <cell r="G17">
            <v>5396</v>
          </cell>
          <cell r="H17">
            <v>881.3936249073388</v>
          </cell>
          <cell r="I17">
            <v>103.03928836174944</v>
          </cell>
          <cell r="J17">
            <v>15.567086730911786</v>
          </cell>
          <cell r="K17">
            <v>118.60637509266122</v>
          </cell>
          <cell r="M17" t="str">
            <v>Burntwood</v>
          </cell>
          <cell r="N17">
            <v>4779</v>
          </cell>
          <cell r="O17">
            <v>132</v>
          </cell>
          <cell r="P17">
            <v>88</v>
          </cell>
          <cell r="Q17">
            <v>220</v>
          </cell>
          <cell r="R17">
            <v>4999</v>
          </cell>
          <cell r="S17">
            <v>955.9911982396479</v>
          </cell>
          <cell r="T17">
            <v>26.40528105621124</v>
          </cell>
          <cell r="U17">
            <v>17.603520704140827</v>
          </cell>
          <cell r="V17">
            <v>44.00880176035207</v>
          </cell>
          <cell r="X17" t="str">
            <v>Burntwood</v>
          </cell>
          <cell r="Y17">
            <v>4166</v>
          </cell>
          <cell r="Z17">
            <v>136</v>
          </cell>
          <cell r="AA17">
            <v>155</v>
          </cell>
          <cell r="AB17">
            <v>291</v>
          </cell>
          <cell r="AC17">
            <v>4457</v>
          </cell>
          <cell r="AD17">
            <v>934.709445815571</v>
          </cell>
          <cell r="AE17">
            <v>30.513798519183307</v>
          </cell>
          <cell r="AF17">
            <v>34.77675566524568</v>
          </cell>
          <cell r="AG17">
            <v>65.29055418442898</v>
          </cell>
        </row>
        <row r="18">
          <cell r="B18" t="str">
            <v>Churchill</v>
          </cell>
          <cell r="C18">
            <v>126</v>
          </cell>
          <cell r="F18">
            <v>13</v>
          </cell>
          <cell r="G18">
            <v>139</v>
          </cell>
          <cell r="H18">
            <v>906.4748201438849</v>
          </cell>
          <cell r="K18">
            <v>93.5251798561151</v>
          </cell>
          <cell r="M18" t="str">
            <v>Churchill</v>
          </cell>
          <cell r="N18">
            <v>88</v>
          </cell>
          <cell r="Q18">
            <v>6</v>
          </cell>
          <cell r="R18">
            <v>94</v>
          </cell>
          <cell r="S18">
            <v>936.1702127659574</v>
          </cell>
          <cell r="V18">
            <v>63.829787234042556</v>
          </cell>
          <cell r="X18" t="str">
            <v>Churchill</v>
          </cell>
          <cell r="Y18">
            <v>66</v>
          </cell>
          <cell r="AC18">
            <v>70</v>
          </cell>
          <cell r="AD18">
            <v>942.8571428571429</v>
          </cell>
          <cell r="AG18">
            <v>57.142857142857146</v>
          </cell>
        </row>
      </sheetData>
      <sheetData sheetId="41">
        <row r="7">
          <cell r="B7" t="str">
            <v>Winnipeg</v>
          </cell>
          <cell r="C7">
            <v>46656</v>
          </cell>
          <cell r="D7">
            <v>512</v>
          </cell>
          <cell r="E7">
            <v>10.973936899862826</v>
          </cell>
          <cell r="F7">
            <v>90</v>
          </cell>
          <cell r="G7">
            <v>1.9290123456790123</v>
          </cell>
          <cell r="H7">
            <v>602</v>
          </cell>
          <cell r="I7">
            <v>12.902949245541839</v>
          </cell>
          <cell r="K7" t="str">
            <v>Winnipeg</v>
          </cell>
          <cell r="L7">
            <v>46656</v>
          </cell>
          <cell r="M7">
            <v>4132</v>
          </cell>
          <cell r="N7">
            <v>88.56310013717422</v>
          </cell>
          <cell r="O7">
            <v>1597</v>
          </cell>
          <cell r="P7">
            <v>34.229252400548695</v>
          </cell>
          <cell r="Q7">
            <v>5729</v>
          </cell>
          <cell r="R7">
            <v>122.7923525377229</v>
          </cell>
          <cell r="T7" t="str">
            <v>Winnipeg</v>
          </cell>
          <cell r="U7">
            <v>46656</v>
          </cell>
          <cell r="V7">
            <v>843</v>
          </cell>
          <cell r="W7">
            <v>18.06841563786008</v>
          </cell>
          <cell r="X7">
            <v>370</v>
          </cell>
          <cell r="Y7">
            <v>7.930384087791495</v>
          </cell>
          <cell r="Z7">
            <v>1213</v>
          </cell>
          <cell r="AA7">
            <v>25.998799725651576</v>
          </cell>
          <cell r="AC7" t="str">
            <v>Winnipeg</v>
          </cell>
          <cell r="AD7">
            <v>42213</v>
          </cell>
          <cell r="AE7">
            <v>579</v>
          </cell>
          <cell r="AF7">
            <v>13.716153791486034</v>
          </cell>
          <cell r="AG7">
            <v>52</v>
          </cell>
          <cell r="AH7">
            <v>1.2318480089072086</v>
          </cell>
          <cell r="AI7">
            <v>631</v>
          </cell>
          <cell r="AJ7">
            <v>14.948001800393245</v>
          </cell>
          <cell r="AL7" t="str">
            <v>Winnipeg</v>
          </cell>
          <cell r="AM7">
            <v>42213</v>
          </cell>
          <cell r="AN7">
            <v>6173</v>
          </cell>
          <cell r="AO7">
            <v>146.23457228815766</v>
          </cell>
          <cell r="AP7">
            <v>1582</v>
          </cell>
          <cell r="AQ7">
            <v>37.47660673252316</v>
          </cell>
          <cell r="AR7">
            <v>7755</v>
          </cell>
          <cell r="AS7">
            <v>183.71117902068085</v>
          </cell>
          <cell r="AU7" t="str">
            <v>Winnipeg</v>
          </cell>
          <cell r="AV7">
            <v>42213</v>
          </cell>
          <cell r="AW7">
            <v>440</v>
          </cell>
          <cell r="AX7">
            <v>10.42332930613792</v>
          </cell>
          <cell r="AY7">
            <v>141</v>
          </cell>
          <cell r="AZ7">
            <v>3.3402032549214695</v>
          </cell>
          <cell r="BA7">
            <v>581</v>
          </cell>
          <cell r="BB7">
            <v>13.763532561059389</v>
          </cell>
          <cell r="BD7" t="str">
            <v>10 - Winnipeg</v>
          </cell>
          <cell r="BE7">
            <v>36429</v>
          </cell>
          <cell r="BF7">
            <v>671</v>
          </cell>
          <cell r="BG7">
            <v>18.419391144417908</v>
          </cell>
          <cell r="BH7">
            <v>36</v>
          </cell>
          <cell r="BI7">
            <v>0.9882236679568476</v>
          </cell>
          <cell r="BJ7">
            <v>707</v>
          </cell>
          <cell r="BK7">
            <v>19.407614812374756</v>
          </cell>
          <cell r="BM7" t="str">
            <v>10 - Winnipeg</v>
          </cell>
          <cell r="BN7">
            <v>36429</v>
          </cell>
          <cell r="BO7">
            <v>6063</v>
          </cell>
          <cell r="BP7">
            <v>166.43333607839907</v>
          </cell>
          <cell r="BQ7">
            <v>724</v>
          </cell>
          <cell r="BR7">
            <v>19.874275988909936</v>
          </cell>
          <cell r="BS7">
            <v>6787</v>
          </cell>
          <cell r="BT7">
            <v>186.307612067309</v>
          </cell>
          <cell r="BV7" t="str">
            <v>10 - Winnipeg</v>
          </cell>
          <cell r="BW7">
            <v>36429</v>
          </cell>
          <cell r="BX7">
            <v>250</v>
          </cell>
          <cell r="BY7">
            <v>6.862664360811442</v>
          </cell>
          <cell r="BZ7">
            <v>35</v>
          </cell>
          <cell r="CA7">
            <v>0.9607730105136018</v>
          </cell>
          <cell r="CB7">
            <v>285</v>
          </cell>
          <cell r="CC7">
            <v>7.823437371325043</v>
          </cell>
        </row>
        <row r="8">
          <cell r="B8" t="str">
            <v>Brandon</v>
          </cell>
          <cell r="C8">
            <v>3509</v>
          </cell>
          <cell r="D8">
            <v>44</v>
          </cell>
          <cell r="E8">
            <v>12.539184952978056</v>
          </cell>
          <cell r="H8">
            <v>46</v>
          </cell>
          <cell r="I8">
            <v>13.10914790538615</v>
          </cell>
          <cell r="K8" t="str">
            <v>Brandon</v>
          </cell>
          <cell r="L8">
            <v>3509</v>
          </cell>
          <cell r="M8">
            <v>550</v>
          </cell>
          <cell r="N8">
            <v>156.73981191222572</v>
          </cell>
          <cell r="O8">
            <v>48</v>
          </cell>
          <cell r="P8">
            <v>13.679110857794244</v>
          </cell>
          <cell r="Q8">
            <v>598</v>
          </cell>
          <cell r="R8">
            <v>170.41892277001995</v>
          </cell>
          <cell r="T8" t="str">
            <v>Brandon</v>
          </cell>
          <cell r="U8">
            <v>3509</v>
          </cell>
          <cell r="V8">
            <v>72</v>
          </cell>
          <cell r="W8">
            <v>20.518666286691364</v>
          </cell>
          <cell r="Z8">
            <v>77</v>
          </cell>
          <cell r="AA8">
            <v>21.9435736677116</v>
          </cell>
          <cell r="AC8" t="str">
            <v>Brandon</v>
          </cell>
          <cell r="AD8">
            <v>3116</v>
          </cell>
          <cell r="AE8">
            <v>44</v>
          </cell>
          <cell r="AF8">
            <v>14.120667522464698</v>
          </cell>
          <cell r="AI8">
            <v>47</v>
          </cell>
          <cell r="AJ8">
            <v>15.083440308087292</v>
          </cell>
          <cell r="AL8" t="str">
            <v>Brandon</v>
          </cell>
          <cell r="AM8">
            <v>3116</v>
          </cell>
          <cell r="AN8">
            <v>662</v>
          </cell>
          <cell r="AO8">
            <v>212.45186136071888</v>
          </cell>
          <cell r="AP8">
            <v>47</v>
          </cell>
          <cell r="AQ8">
            <v>15.083440308087292</v>
          </cell>
          <cell r="AR8">
            <v>709</v>
          </cell>
          <cell r="AS8">
            <v>227.53530166880617</v>
          </cell>
          <cell r="AU8" t="str">
            <v>Brandon</v>
          </cell>
          <cell r="AV8">
            <v>3116</v>
          </cell>
          <cell r="AW8">
            <v>44</v>
          </cell>
          <cell r="AX8">
            <v>14.120667522464698</v>
          </cell>
          <cell r="BA8">
            <v>47</v>
          </cell>
          <cell r="BB8">
            <v>15.083440308087292</v>
          </cell>
          <cell r="BD8" t="str">
            <v>15 - Brandon</v>
          </cell>
          <cell r="BE8">
            <v>2793</v>
          </cell>
          <cell r="BF8">
            <v>45</v>
          </cell>
          <cell r="BG8">
            <v>16.111707841031148</v>
          </cell>
          <cell r="BJ8">
            <v>47</v>
          </cell>
          <cell r="BK8">
            <v>16.827783745076978</v>
          </cell>
          <cell r="BM8" t="str">
            <v>15 - Brandon</v>
          </cell>
          <cell r="BN8">
            <v>2793</v>
          </cell>
          <cell r="BO8">
            <v>787</v>
          </cell>
          <cell r="BP8">
            <v>281.77586824203365</v>
          </cell>
          <cell r="BQ8">
            <v>60</v>
          </cell>
          <cell r="BR8">
            <v>21.482277121374867</v>
          </cell>
          <cell r="BS8">
            <v>847</v>
          </cell>
          <cell r="BT8">
            <v>303.2581453634085</v>
          </cell>
          <cell r="BV8" t="str">
            <v>15 - Brandon</v>
          </cell>
          <cell r="BW8">
            <v>2793</v>
          </cell>
          <cell r="BX8">
            <v>19</v>
          </cell>
          <cell r="BY8">
            <v>6.802721088435374</v>
          </cell>
          <cell r="BZ8">
            <v>0</v>
          </cell>
          <cell r="CA8">
            <v>0</v>
          </cell>
          <cell r="CB8">
            <v>19</v>
          </cell>
          <cell r="CC8">
            <v>6.802721088435374</v>
          </cell>
        </row>
        <row r="9">
          <cell r="B9" t="str">
            <v>North Eastman</v>
          </cell>
          <cell r="C9">
            <v>2690</v>
          </cell>
          <cell r="D9">
            <v>37</v>
          </cell>
          <cell r="E9">
            <v>13.754646840148698</v>
          </cell>
          <cell r="F9">
            <v>7</v>
          </cell>
          <cell r="G9">
            <v>2.6022304832713754</v>
          </cell>
          <cell r="H9">
            <v>44</v>
          </cell>
          <cell r="I9">
            <v>16.356877323420075</v>
          </cell>
          <cell r="K9" t="str">
            <v>North Eastman</v>
          </cell>
          <cell r="L9">
            <v>2690</v>
          </cell>
          <cell r="M9">
            <v>293</v>
          </cell>
          <cell r="N9">
            <v>108.92193308550186</v>
          </cell>
          <cell r="O9">
            <v>111</v>
          </cell>
          <cell r="P9">
            <v>41.2639405204461</v>
          </cell>
          <cell r="Q9">
            <v>404</v>
          </cell>
          <cell r="R9">
            <v>150.18587360594796</v>
          </cell>
          <cell r="T9" t="str">
            <v>North Eastman</v>
          </cell>
          <cell r="U9">
            <v>2690</v>
          </cell>
          <cell r="V9">
            <v>51</v>
          </cell>
          <cell r="W9">
            <v>18.95910780669145</v>
          </cell>
          <cell r="X9">
            <v>30</v>
          </cell>
          <cell r="Y9">
            <v>11.152416356877323</v>
          </cell>
          <cell r="Z9">
            <v>81</v>
          </cell>
          <cell r="AA9">
            <v>30.111524163568774</v>
          </cell>
          <cell r="AC9" t="str">
            <v>North Eastman</v>
          </cell>
          <cell r="AD9">
            <v>2627</v>
          </cell>
          <cell r="AE9">
            <v>47</v>
          </cell>
          <cell r="AF9">
            <v>17.891130567186906</v>
          </cell>
          <cell r="AI9">
            <v>51</v>
          </cell>
          <cell r="AJ9">
            <v>19.41377997716026</v>
          </cell>
          <cell r="AL9" t="str">
            <v>North Eastman</v>
          </cell>
          <cell r="AM9">
            <v>2627</v>
          </cell>
          <cell r="AN9">
            <v>421</v>
          </cell>
          <cell r="AO9">
            <v>160.25885039969546</v>
          </cell>
          <cell r="AP9">
            <v>105</v>
          </cell>
          <cell r="AQ9">
            <v>39.969547011800536</v>
          </cell>
          <cell r="AR9">
            <v>526</v>
          </cell>
          <cell r="AS9">
            <v>200.228397411496</v>
          </cell>
          <cell r="AU9" t="str">
            <v>North Eastman</v>
          </cell>
          <cell r="AV9">
            <v>2627</v>
          </cell>
          <cell r="AW9">
            <v>24</v>
          </cell>
          <cell r="AX9">
            <v>9.135896459840122</v>
          </cell>
          <cell r="AY9">
            <v>21</v>
          </cell>
          <cell r="AZ9">
            <v>7.9939094023601065</v>
          </cell>
          <cell r="BA9">
            <v>45</v>
          </cell>
          <cell r="BB9">
            <v>17.12980586220023</v>
          </cell>
          <cell r="BD9" t="str">
            <v>20 - North Eastman</v>
          </cell>
          <cell r="BE9">
            <v>2398</v>
          </cell>
          <cell r="BF9">
            <v>36</v>
          </cell>
          <cell r="BG9">
            <v>15.012510425354462</v>
          </cell>
          <cell r="BJ9">
            <v>38</v>
          </cell>
          <cell r="BK9">
            <v>15.846538782318598</v>
          </cell>
          <cell r="BM9" t="str">
            <v>20 - North Eastman</v>
          </cell>
          <cell r="BN9">
            <v>2398</v>
          </cell>
          <cell r="BO9">
            <v>400</v>
          </cell>
          <cell r="BP9">
            <v>166.80567139282735</v>
          </cell>
          <cell r="BQ9">
            <v>64</v>
          </cell>
          <cell r="BR9">
            <v>26.688907422852377</v>
          </cell>
          <cell r="BS9">
            <v>464</v>
          </cell>
          <cell r="BT9">
            <v>193.49457881567974</v>
          </cell>
          <cell r="BV9" t="str">
            <v>20 - North Eastman</v>
          </cell>
          <cell r="BW9">
            <v>2398</v>
          </cell>
          <cell r="BX9">
            <v>21</v>
          </cell>
          <cell r="BY9">
            <v>8.757297748123436</v>
          </cell>
          <cell r="CB9">
            <v>24</v>
          </cell>
          <cell r="CC9">
            <v>10.008340283569641</v>
          </cell>
        </row>
        <row r="10">
          <cell r="B10" t="str">
            <v>South Eastman</v>
          </cell>
          <cell r="C10">
            <v>3822</v>
          </cell>
          <cell r="D10">
            <v>22</v>
          </cell>
          <cell r="E10">
            <v>5.7561486132914705</v>
          </cell>
          <cell r="F10">
            <v>6</v>
          </cell>
          <cell r="G10">
            <v>1.5698587127158556</v>
          </cell>
          <cell r="H10">
            <v>28</v>
          </cell>
          <cell r="I10">
            <v>7.326007326007326</v>
          </cell>
          <cell r="K10" t="str">
            <v>South Eastman</v>
          </cell>
          <cell r="L10">
            <v>3822</v>
          </cell>
          <cell r="M10">
            <v>265</v>
          </cell>
          <cell r="N10">
            <v>69.33542647828362</v>
          </cell>
          <cell r="O10">
            <v>162</v>
          </cell>
          <cell r="P10">
            <v>42.3861852433281</v>
          </cell>
          <cell r="Q10">
            <v>427</v>
          </cell>
          <cell r="R10">
            <v>111.72161172161172</v>
          </cell>
          <cell r="T10" t="str">
            <v>South Eastman</v>
          </cell>
          <cell r="U10">
            <v>3822</v>
          </cell>
          <cell r="V10">
            <v>62</v>
          </cell>
          <cell r="W10">
            <v>16.22187336473051</v>
          </cell>
          <cell r="X10">
            <v>43</v>
          </cell>
          <cell r="Y10">
            <v>11.250654107796965</v>
          </cell>
          <cell r="Z10">
            <v>105</v>
          </cell>
          <cell r="AA10">
            <v>27.47252747252747</v>
          </cell>
          <cell r="AC10" t="str">
            <v>South Eastman</v>
          </cell>
          <cell r="AD10">
            <v>3707</v>
          </cell>
          <cell r="AE10">
            <v>39</v>
          </cell>
          <cell r="AF10">
            <v>10.520636633396277</v>
          </cell>
          <cell r="AI10">
            <v>42</v>
          </cell>
          <cell r="AJ10">
            <v>11.32991637442676</v>
          </cell>
          <cell r="AL10" t="str">
            <v>South Eastman</v>
          </cell>
          <cell r="AM10">
            <v>3707</v>
          </cell>
          <cell r="AN10">
            <v>605</v>
          </cell>
          <cell r="AO10">
            <v>163.20474777448072</v>
          </cell>
          <cell r="AP10">
            <v>128</v>
          </cell>
          <cell r="AQ10">
            <v>34.529268950633934</v>
          </cell>
          <cell r="AR10">
            <v>733</v>
          </cell>
          <cell r="AS10">
            <v>197.73401672511466</v>
          </cell>
          <cell r="AU10" t="str">
            <v>South Eastman</v>
          </cell>
          <cell r="AV10">
            <v>3707</v>
          </cell>
          <cell r="AW10">
            <v>41</v>
          </cell>
          <cell r="AX10">
            <v>11.060156460749933</v>
          </cell>
          <cell r="AY10">
            <v>9</v>
          </cell>
          <cell r="AZ10">
            <v>2.4278392230914485</v>
          </cell>
          <cell r="BA10">
            <v>50</v>
          </cell>
          <cell r="BB10">
            <v>13.487995683841381</v>
          </cell>
          <cell r="BD10" t="str">
            <v>25 - South Eastman</v>
          </cell>
          <cell r="BE10">
            <v>3536</v>
          </cell>
          <cell r="BF10">
            <v>51</v>
          </cell>
          <cell r="BG10">
            <v>14.423076923076923</v>
          </cell>
          <cell r="BJ10">
            <v>53</v>
          </cell>
          <cell r="BK10">
            <v>14.98868778280543</v>
          </cell>
          <cell r="BM10" t="str">
            <v>25 - South Eastman</v>
          </cell>
          <cell r="BN10">
            <v>3536</v>
          </cell>
          <cell r="BO10">
            <v>626</v>
          </cell>
          <cell r="BP10">
            <v>177.03619909502262</v>
          </cell>
          <cell r="BQ10">
            <v>67</v>
          </cell>
          <cell r="BR10">
            <v>18.947963800904976</v>
          </cell>
          <cell r="BS10">
            <v>693</v>
          </cell>
          <cell r="BT10">
            <v>195.9841628959276</v>
          </cell>
          <cell r="BV10" t="str">
            <v>25 - South Eastman</v>
          </cell>
          <cell r="BW10">
            <v>3536</v>
          </cell>
          <cell r="BX10">
            <v>24</v>
          </cell>
          <cell r="BY10">
            <v>6.787330316742081</v>
          </cell>
          <cell r="CB10">
            <v>27</v>
          </cell>
          <cell r="CC10">
            <v>7.635746606334842</v>
          </cell>
        </row>
        <row r="11">
          <cell r="B11" t="str">
            <v>Interlake</v>
          </cell>
          <cell r="C11">
            <v>4828</v>
          </cell>
          <cell r="D11">
            <v>44</v>
          </cell>
          <cell r="E11">
            <v>9.113504556752279</v>
          </cell>
          <cell r="F11">
            <v>7</v>
          </cell>
          <cell r="G11">
            <v>1.4498757249378624</v>
          </cell>
          <cell r="H11">
            <v>51</v>
          </cell>
          <cell r="I11">
            <v>10.56338028169014</v>
          </cell>
          <cell r="K11" t="str">
            <v>Interlake</v>
          </cell>
          <cell r="L11">
            <v>4828</v>
          </cell>
          <cell r="M11">
            <v>389</v>
          </cell>
          <cell r="N11">
            <v>80.57166528583264</v>
          </cell>
          <cell r="O11">
            <v>150</v>
          </cell>
          <cell r="P11">
            <v>31.068765534382766</v>
          </cell>
          <cell r="Q11">
            <v>539</v>
          </cell>
          <cell r="R11">
            <v>111.64043082021541</v>
          </cell>
          <cell r="T11" t="str">
            <v>Interlake</v>
          </cell>
          <cell r="U11">
            <v>4828</v>
          </cell>
          <cell r="V11">
            <v>109</v>
          </cell>
          <cell r="W11">
            <v>22.576636288318145</v>
          </cell>
          <cell r="X11">
            <v>51</v>
          </cell>
          <cell r="Y11">
            <v>10.56338028169014</v>
          </cell>
          <cell r="Z11">
            <v>160</v>
          </cell>
          <cell r="AA11">
            <v>33.140016570008285</v>
          </cell>
          <cell r="AC11" t="str">
            <v>Interlake</v>
          </cell>
          <cell r="AD11">
            <v>4498</v>
          </cell>
          <cell r="AE11">
            <v>76</v>
          </cell>
          <cell r="AF11">
            <v>16.89639839928857</v>
          </cell>
          <cell r="AG11">
            <v>7</v>
          </cell>
          <cell r="AH11">
            <v>1.5562472209871054</v>
          </cell>
          <cell r="AI11">
            <v>83</v>
          </cell>
          <cell r="AJ11">
            <v>18.45264562027568</v>
          </cell>
          <cell r="AL11" t="str">
            <v>Interlake</v>
          </cell>
          <cell r="AM11">
            <v>4498</v>
          </cell>
          <cell r="AN11">
            <v>657</v>
          </cell>
          <cell r="AO11">
            <v>146.06491774121832</v>
          </cell>
          <cell r="AP11">
            <v>171</v>
          </cell>
          <cell r="AQ11">
            <v>38.01689639839929</v>
          </cell>
          <cell r="AR11">
            <v>828</v>
          </cell>
          <cell r="AS11">
            <v>184.08181413961762</v>
          </cell>
          <cell r="AU11" t="str">
            <v>Interlake</v>
          </cell>
          <cell r="AV11">
            <v>4498</v>
          </cell>
          <cell r="AW11">
            <v>80</v>
          </cell>
          <cell r="AX11">
            <v>17.78568252556692</v>
          </cell>
          <cell r="AY11">
            <v>28</v>
          </cell>
          <cell r="AZ11">
            <v>6.224988883948422</v>
          </cell>
          <cell r="BA11">
            <v>108</v>
          </cell>
          <cell r="BB11">
            <v>24.01067140951534</v>
          </cell>
          <cell r="BD11" t="str">
            <v>30 - Interlake</v>
          </cell>
          <cell r="BE11">
            <v>3999</v>
          </cell>
          <cell r="BF11">
            <v>75</v>
          </cell>
          <cell r="BG11">
            <v>18.754688672168044</v>
          </cell>
          <cell r="BJ11">
            <v>77</v>
          </cell>
          <cell r="BK11">
            <v>19.254813703425857</v>
          </cell>
          <cell r="BM11" t="str">
            <v>30 - Interlake</v>
          </cell>
          <cell r="BN11">
            <v>3999</v>
          </cell>
          <cell r="BO11">
            <v>646</v>
          </cell>
          <cell r="BP11">
            <v>161.54038509627406</v>
          </cell>
          <cell r="BQ11">
            <v>120</v>
          </cell>
          <cell r="BR11">
            <v>30.00750187546887</v>
          </cell>
          <cell r="BS11">
            <v>766</v>
          </cell>
          <cell r="BT11">
            <v>191.54788697174294</v>
          </cell>
          <cell r="BV11" t="str">
            <v>30 - Interlake</v>
          </cell>
          <cell r="BW11">
            <v>3999</v>
          </cell>
          <cell r="BX11">
            <v>40</v>
          </cell>
          <cell r="BY11">
            <v>10.002500625156289</v>
          </cell>
          <cell r="BZ11">
            <v>13</v>
          </cell>
          <cell r="CA11">
            <v>3.250812703175794</v>
          </cell>
          <cell r="CB11">
            <v>53</v>
          </cell>
          <cell r="CC11">
            <v>13.253313328332084</v>
          </cell>
        </row>
        <row r="12">
          <cell r="B12" t="str">
            <v>Central</v>
          </cell>
          <cell r="C12">
            <v>7312</v>
          </cell>
          <cell r="D12">
            <v>57</v>
          </cell>
          <cell r="E12">
            <v>7.795404814004376</v>
          </cell>
          <cell r="F12">
            <v>8</v>
          </cell>
          <cell r="G12">
            <v>1.0940919037199124</v>
          </cell>
          <cell r="H12">
            <v>65</v>
          </cell>
          <cell r="I12">
            <v>8.889496717724288</v>
          </cell>
          <cell r="K12" t="str">
            <v>Central</v>
          </cell>
          <cell r="L12">
            <v>7312</v>
          </cell>
          <cell r="M12">
            <v>576</v>
          </cell>
          <cell r="N12">
            <v>78.7746170678337</v>
          </cell>
          <cell r="O12">
            <v>177</v>
          </cell>
          <cell r="P12">
            <v>24.206783369803063</v>
          </cell>
          <cell r="Q12">
            <v>753</v>
          </cell>
          <cell r="R12">
            <v>102.98140043763676</v>
          </cell>
          <cell r="T12" t="str">
            <v>Central</v>
          </cell>
          <cell r="U12">
            <v>7312</v>
          </cell>
          <cell r="V12">
            <v>213</v>
          </cell>
          <cell r="W12">
            <v>29.13019693654267</v>
          </cell>
          <cell r="X12">
            <v>90</v>
          </cell>
          <cell r="Y12">
            <v>12.308533916849015</v>
          </cell>
          <cell r="Z12">
            <v>303</v>
          </cell>
          <cell r="AA12">
            <v>41.43873085339168</v>
          </cell>
          <cell r="AC12" t="str">
            <v>Central</v>
          </cell>
          <cell r="AD12">
            <v>7153</v>
          </cell>
          <cell r="AE12">
            <v>79</v>
          </cell>
          <cell r="AF12">
            <v>11.04431706976094</v>
          </cell>
          <cell r="AG12">
            <v>6</v>
          </cell>
          <cell r="AH12">
            <v>0.8388088913742485</v>
          </cell>
          <cell r="AI12">
            <v>85</v>
          </cell>
          <cell r="AJ12">
            <v>11.883125961135187</v>
          </cell>
          <cell r="AL12" t="str">
            <v>Central</v>
          </cell>
          <cell r="AM12">
            <v>7153</v>
          </cell>
          <cell r="AN12">
            <v>800</v>
          </cell>
          <cell r="AO12">
            <v>111.84118551656647</v>
          </cell>
          <cell r="AP12">
            <v>317</v>
          </cell>
          <cell r="AQ12">
            <v>44.31706976093947</v>
          </cell>
          <cell r="AR12">
            <v>1117</v>
          </cell>
          <cell r="AS12">
            <v>156.15825527750593</v>
          </cell>
          <cell r="AU12" t="str">
            <v>Central</v>
          </cell>
          <cell r="AV12">
            <v>7153</v>
          </cell>
          <cell r="AW12">
            <v>139</v>
          </cell>
          <cell r="AX12">
            <v>19.432405983503426</v>
          </cell>
          <cell r="AY12">
            <v>48</v>
          </cell>
          <cell r="AZ12">
            <v>6.710471130993988</v>
          </cell>
          <cell r="BA12">
            <v>187</v>
          </cell>
          <cell r="BB12">
            <v>26.142877114497413</v>
          </cell>
          <cell r="BD12" t="str">
            <v>40 - Central</v>
          </cell>
          <cell r="BE12">
            <v>6768</v>
          </cell>
          <cell r="BF12">
            <v>100</v>
          </cell>
          <cell r="BG12">
            <v>14.775413711583925</v>
          </cell>
          <cell r="BJ12">
            <v>105</v>
          </cell>
          <cell r="BK12">
            <v>15.51418439716312</v>
          </cell>
          <cell r="BM12" t="str">
            <v>40 - Central</v>
          </cell>
          <cell r="BN12">
            <v>6768</v>
          </cell>
          <cell r="BO12">
            <v>913</v>
          </cell>
          <cell r="BP12">
            <v>134.89952718676122</v>
          </cell>
          <cell r="BQ12">
            <v>313</v>
          </cell>
          <cell r="BR12">
            <v>46.24704491725768</v>
          </cell>
          <cell r="BS12">
            <v>1226</v>
          </cell>
          <cell r="BT12">
            <v>181.1465721040189</v>
          </cell>
          <cell r="BV12" t="str">
            <v>40 - Central</v>
          </cell>
          <cell r="BW12">
            <v>6768</v>
          </cell>
          <cell r="BX12">
            <v>74</v>
          </cell>
          <cell r="BY12">
            <v>10.933806146572104</v>
          </cell>
          <cell r="BZ12">
            <v>21</v>
          </cell>
          <cell r="CA12">
            <v>3.102836879432624</v>
          </cell>
          <cell r="CB12">
            <v>95</v>
          </cell>
          <cell r="CC12">
            <v>14.036643026004729</v>
          </cell>
        </row>
        <row r="13">
          <cell r="B13" t="str">
            <v>Assiniboine</v>
          </cell>
          <cell r="C13">
            <v>4698</v>
          </cell>
          <cell r="D13">
            <v>47</v>
          </cell>
          <cell r="E13">
            <v>10.004257130693912</v>
          </cell>
          <cell r="H13">
            <v>51</v>
          </cell>
          <cell r="I13">
            <v>10.855683269476373</v>
          </cell>
          <cell r="K13" t="str">
            <v>Assiniboine</v>
          </cell>
          <cell r="L13">
            <v>4698</v>
          </cell>
          <cell r="M13">
            <v>475</v>
          </cell>
          <cell r="N13">
            <v>101.1068539804172</v>
          </cell>
          <cell r="O13">
            <v>89</v>
          </cell>
          <cell r="P13">
            <v>18.944231587909748</v>
          </cell>
          <cell r="Q13">
            <v>564</v>
          </cell>
          <cell r="R13">
            <v>120.05108556832695</v>
          </cell>
          <cell r="T13" t="str">
            <v>Assiniboine</v>
          </cell>
          <cell r="U13">
            <v>4698</v>
          </cell>
          <cell r="V13">
            <v>102</v>
          </cell>
          <cell r="W13">
            <v>21.711366538952745</v>
          </cell>
          <cell r="X13">
            <v>11</v>
          </cell>
          <cell r="Y13">
            <v>2.3414218816517667</v>
          </cell>
          <cell r="Z13">
            <v>113</v>
          </cell>
          <cell r="AA13">
            <v>24.05278842060451</v>
          </cell>
          <cell r="AC13" t="str">
            <v>Assiniboine</v>
          </cell>
          <cell r="AD13">
            <v>4042</v>
          </cell>
          <cell r="AE13">
            <v>59</v>
          </cell>
          <cell r="AF13">
            <v>14.596734289955467</v>
          </cell>
          <cell r="AI13">
            <v>64</v>
          </cell>
          <cell r="AJ13">
            <v>15.833745670460168</v>
          </cell>
          <cell r="AL13" t="str">
            <v>Assiniboine</v>
          </cell>
          <cell r="AM13">
            <v>4042</v>
          </cell>
          <cell r="AN13">
            <v>699</v>
          </cell>
          <cell r="AO13">
            <v>172.93419099455716</v>
          </cell>
          <cell r="AP13">
            <v>98</v>
          </cell>
          <cell r="AQ13">
            <v>24.245423057892133</v>
          </cell>
          <cell r="AR13">
            <v>797</v>
          </cell>
          <cell r="AS13">
            <v>197.1796140524493</v>
          </cell>
          <cell r="AU13" t="str">
            <v>Assiniboine</v>
          </cell>
          <cell r="AV13">
            <v>4042</v>
          </cell>
          <cell r="AW13">
            <v>72</v>
          </cell>
          <cell r="AX13">
            <v>17.812963879267688</v>
          </cell>
          <cell r="AY13">
            <v>15</v>
          </cell>
          <cell r="AZ13">
            <v>3.711034141514102</v>
          </cell>
          <cell r="BA13">
            <v>87</v>
          </cell>
          <cell r="BB13">
            <v>21.523998020781793</v>
          </cell>
          <cell r="BD13" t="str">
            <v>45 - Assiniboine</v>
          </cell>
          <cell r="BE13">
            <v>3595</v>
          </cell>
          <cell r="BF13">
            <v>70</v>
          </cell>
          <cell r="BG13">
            <v>19.471488178025034</v>
          </cell>
          <cell r="BH13">
            <v>13</v>
          </cell>
          <cell r="BI13">
            <v>3.6161335187760777</v>
          </cell>
          <cell r="BJ13">
            <v>83</v>
          </cell>
          <cell r="BK13">
            <v>23.08762169680111</v>
          </cell>
          <cell r="BM13" t="str">
            <v>45 - Assiniboine</v>
          </cell>
          <cell r="BN13">
            <v>3595</v>
          </cell>
          <cell r="BO13">
            <v>880</v>
          </cell>
          <cell r="BP13">
            <v>244.78442280945757</v>
          </cell>
          <cell r="BQ13">
            <v>97</v>
          </cell>
          <cell r="BR13">
            <v>26.981919332406118</v>
          </cell>
          <cell r="BS13">
            <v>977</v>
          </cell>
          <cell r="BT13">
            <v>271.7663421418637</v>
          </cell>
          <cell r="BV13" t="str">
            <v>45 - Assiniboine</v>
          </cell>
          <cell r="BW13">
            <v>3595</v>
          </cell>
          <cell r="BX13">
            <v>19</v>
          </cell>
          <cell r="BY13">
            <v>5.285118219749652</v>
          </cell>
          <cell r="BZ13">
            <v>8</v>
          </cell>
          <cell r="CA13">
            <v>2.2253129346314324</v>
          </cell>
          <cell r="CB13">
            <v>27</v>
          </cell>
          <cell r="CC13">
            <v>7.510431154381084</v>
          </cell>
        </row>
        <row r="14">
          <cell r="B14" t="str">
            <v>Parkland</v>
          </cell>
          <cell r="C14">
            <v>2882</v>
          </cell>
          <cell r="D14">
            <v>25</v>
          </cell>
          <cell r="E14">
            <v>8.674531575294933</v>
          </cell>
          <cell r="H14">
            <v>29</v>
          </cell>
          <cell r="I14">
            <v>10.062456627342124</v>
          </cell>
          <cell r="K14" t="str">
            <v>Parkland</v>
          </cell>
          <cell r="L14">
            <v>2882</v>
          </cell>
          <cell r="M14">
            <v>191</v>
          </cell>
          <cell r="N14">
            <v>66.2734212352533</v>
          </cell>
          <cell r="O14">
            <v>97</v>
          </cell>
          <cell r="P14">
            <v>33.657182512144345</v>
          </cell>
          <cell r="Q14">
            <v>288</v>
          </cell>
          <cell r="R14">
            <v>99.93060374739764</v>
          </cell>
          <cell r="T14" t="str">
            <v>Parkland</v>
          </cell>
          <cell r="U14">
            <v>2882</v>
          </cell>
          <cell r="V14">
            <v>45</v>
          </cell>
          <cell r="W14">
            <v>15.614156835530881</v>
          </cell>
          <cell r="X14">
            <v>21</v>
          </cell>
          <cell r="Y14">
            <v>7.286606523247745</v>
          </cell>
          <cell r="Z14">
            <v>66</v>
          </cell>
          <cell r="AA14">
            <v>22.900763358778626</v>
          </cell>
          <cell r="AC14" t="str">
            <v>Parkland</v>
          </cell>
          <cell r="AD14">
            <v>2683</v>
          </cell>
          <cell r="AE14">
            <v>35</v>
          </cell>
          <cell r="AF14">
            <v>13.045098770033544</v>
          </cell>
          <cell r="AI14">
            <v>37</v>
          </cell>
          <cell r="AJ14">
            <v>13.790532985464033</v>
          </cell>
          <cell r="AL14" t="str">
            <v>Parkland</v>
          </cell>
          <cell r="AM14">
            <v>2683</v>
          </cell>
          <cell r="AN14">
            <v>296</v>
          </cell>
          <cell r="AO14">
            <v>110.32426388371226</v>
          </cell>
          <cell r="AP14">
            <v>23</v>
          </cell>
          <cell r="AQ14">
            <v>8.572493477450616</v>
          </cell>
          <cell r="AR14">
            <v>319</v>
          </cell>
          <cell r="AS14">
            <v>118.89675736116288</v>
          </cell>
          <cell r="AU14" t="str">
            <v>Parkland</v>
          </cell>
          <cell r="AV14">
            <v>2683</v>
          </cell>
          <cell r="AW14">
            <v>30</v>
          </cell>
          <cell r="AX14">
            <v>11.181513231457323</v>
          </cell>
          <cell r="AY14">
            <v>6</v>
          </cell>
          <cell r="AZ14">
            <v>2.2363026462914646</v>
          </cell>
          <cell r="BA14">
            <v>36</v>
          </cell>
          <cell r="BB14">
            <v>13.417815877748788</v>
          </cell>
          <cell r="BD14" t="str">
            <v>60 - Parkland</v>
          </cell>
          <cell r="BE14">
            <v>2460</v>
          </cell>
          <cell r="BF14">
            <v>49</v>
          </cell>
          <cell r="BG14">
            <v>19.91869918699187</v>
          </cell>
          <cell r="BH14">
            <v>14</v>
          </cell>
          <cell r="BI14">
            <v>5.691056910569106</v>
          </cell>
          <cell r="BJ14">
            <v>63</v>
          </cell>
          <cell r="BK14">
            <v>25.609756097560975</v>
          </cell>
          <cell r="BM14" t="str">
            <v>60 - Parkland</v>
          </cell>
          <cell r="BN14">
            <v>2460</v>
          </cell>
          <cell r="BO14">
            <v>343</v>
          </cell>
          <cell r="BP14">
            <v>139.4308943089431</v>
          </cell>
          <cell r="BQ14">
            <v>21</v>
          </cell>
          <cell r="BR14">
            <v>8.536585365853659</v>
          </cell>
          <cell r="BS14">
            <v>364</v>
          </cell>
          <cell r="BT14">
            <v>147.96747967479675</v>
          </cell>
          <cell r="BV14" t="str">
            <v>60 - Parkland</v>
          </cell>
          <cell r="BW14">
            <v>2460</v>
          </cell>
          <cell r="BX14">
            <v>15</v>
          </cell>
          <cell r="BY14">
            <v>6.097560975609756</v>
          </cell>
          <cell r="BZ14">
            <v>0</v>
          </cell>
          <cell r="CA14">
            <v>0</v>
          </cell>
          <cell r="CB14">
            <v>15</v>
          </cell>
          <cell r="CC14">
            <v>6.097560975609756</v>
          </cell>
        </row>
        <row r="15">
          <cell r="B15" t="str">
            <v>Norman</v>
          </cell>
          <cell r="C15">
            <v>2392</v>
          </cell>
          <cell r="D15">
            <v>19</v>
          </cell>
          <cell r="E15">
            <v>7.94314381270903</v>
          </cell>
          <cell r="F15">
            <v>7</v>
          </cell>
          <cell r="G15">
            <v>2.9264214046822743</v>
          </cell>
          <cell r="H15">
            <v>26</v>
          </cell>
          <cell r="I15">
            <v>10.869565217391305</v>
          </cell>
          <cell r="K15" t="str">
            <v>Norman</v>
          </cell>
          <cell r="L15">
            <v>2392</v>
          </cell>
          <cell r="M15">
            <v>383</v>
          </cell>
          <cell r="N15">
            <v>160.1170568561873</v>
          </cell>
          <cell r="O15">
            <v>19</v>
          </cell>
          <cell r="P15">
            <v>7.94314381270903</v>
          </cell>
          <cell r="Q15">
            <v>402</v>
          </cell>
          <cell r="R15">
            <v>168.06020066889633</v>
          </cell>
          <cell r="T15" t="str">
            <v>Norman</v>
          </cell>
          <cell r="U15">
            <v>2392</v>
          </cell>
          <cell r="V15">
            <v>48</v>
          </cell>
          <cell r="W15">
            <v>20.066889632107024</v>
          </cell>
          <cell r="Z15">
            <v>50</v>
          </cell>
          <cell r="AA15">
            <v>20.903010033444815</v>
          </cell>
          <cell r="AC15" t="str">
            <v>Norman</v>
          </cell>
          <cell r="AD15">
            <v>2286</v>
          </cell>
          <cell r="AE15">
            <v>39</v>
          </cell>
          <cell r="AF15">
            <v>17.060367454068242</v>
          </cell>
          <cell r="AI15">
            <v>41</v>
          </cell>
          <cell r="AJ15">
            <v>17.935258092738408</v>
          </cell>
          <cell r="AL15" t="str">
            <v>Norman</v>
          </cell>
          <cell r="AM15">
            <v>2286</v>
          </cell>
          <cell r="AN15">
            <v>420</v>
          </cell>
          <cell r="AO15">
            <v>183.7270341207349</v>
          </cell>
          <cell r="AP15">
            <v>56</v>
          </cell>
          <cell r="AQ15">
            <v>24.496937882764655</v>
          </cell>
          <cell r="AR15">
            <v>476</v>
          </cell>
          <cell r="AS15">
            <v>208.22397200349957</v>
          </cell>
          <cell r="AU15" t="str">
            <v>Norman</v>
          </cell>
          <cell r="AV15">
            <v>2286</v>
          </cell>
          <cell r="AW15">
            <v>22</v>
          </cell>
          <cell r="AX15">
            <v>9.623797025371829</v>
          </cell>
          <cell r="BA15">
            <v>26</v>
          </cell>
          <cell r="BB15">
            <v>11.373578302712161</v>
          </cell>
          <cell r="BD15" t="str">
            <v>70 - Norman</v>
          </cell>
          <cell r="BE15">
            <v>2200</v>
          </cell>
          <cell r="BF15">
            <v>27</v>
          </cell>
          <cell r="BG15">
            <v>12.272727272727273</v>
          </cell>
          <cell r="BJ15">
            <v>30</v>
          </cell>
          <cell r="BK15">
            <v>13.636363636363637</v>
          </cell>
          <cell r="BM15" t="str">
            <v>70 - Norman</v>
          </cell>
          <cell r="BN15">
            <v>2200</v>
          </cell>
          <cell r="BO15">
            <v>437</v>
          </cell>
          <cell r="BP15">
            <v>198.63636363636363</v>
          </cell>
          <cell r="BQ15">
            <v>64</v>
          </cell>
          <cell r="BR15">
            <v>29.09090909090909</v>
          </cell>
          <cell r="BS15">
            <v>501</v>
          </cell>
          <cell r="BT15">
            <v>227.72727272727272</v>
          </cell>
          <cell r="BV15" t="str">
            <v>70 - Norman</v>
          </cell>
          <cell r="BW15">
            <v>2200</v>
          </cell>
          <cell r="BX15">
            <v>11</v>
          </cell>
          <cell r="BY15">
            <v>5</v>
          </cell>
          <cell r="CB15">
            <v>15</v>
          </cell>
          <cell r="CC15">
            <v>6.818181818181818</v>
          </cell>
        </row>
        <row r="16">
          <cell r="B16" t="str">
            <v>Burntwood</v>
          </cell>
          <cell r="C16">
            <v>6123</v>
          </cell>
          <cell r="D16">
            <v>70</v>
          </cell>
          <cell r="E16">
            <v>11.432304425935</v>
          </cell>
          <cell r="F16">
            <v>14</v>
          </cell>
          <cell r="G16">
            <v>2.2864608851869996</v>
          </cell>
          <cell r="H16">
            <v>84</v>
          </cell>
          <cell r="I16">
            <v>13.718765311121999</v>
          </cell>
          <cell r="K16" t="str">
            <v>Burntwood</v>
          </cell>
          <cell r="L16">
            <v>6123</v>
          </cell>
          <cell r="M16">
            <v>912</v>
          </cell>
          <cell r="N16">
            <v>148.94659480646743</v>
          </cell>
          <cell r="O16">
            <v>152</v>
          </cell>
          <cell r="P16">
            <v>24.82443246774457</v>
          </cell>
          <cell r="Q16">
            <v>1064</v>
          </cell>
          <cell r="R16">
            <v>173.77102727421197</v>
          </cell>
          <cell r="T16" t="str">
            <v>Burntwood</v>
          </cell>
          <cell r="U16">
            <v>6123</v>
          </cell>
          <cell r="V16">
            <v>115</v>
          </cell>
          <cell r="W16">
            <v>18.781642985464643</v>
          </cell>
          <cell r="X16">
            <v>18</v>
          </cell>
          <cell r="Y16">
            <v>2.939735423811857</v>
          </cell>
          <cell r="Z16">
            <v>133</v>
          </cell>
          <cell r="AA16">
            <v>21.721378409276497</v>
          </cell>
          <cell r="AC16" t="str">
            <v>Burntwood</v>
          </cell>
          <cell r="AD16">
            <v>5670</v>
          </cell>
          <cell r="AE16">
            <v>103</v>
          </cell>
          <cell r="AF16">
            <v>18.1657848324515</v>
          </cell>
          <cell r="AG16">
            <v>7</v>
          </cell>
          <cell r="AH16">
            <v>1.2345679012345678</v>
          </cell>
          <cell r="AI16">
            <v>110</v>
          </cell>
          <cell r="AJ16">
            <v>19.400352733686066</v>
          </cell>
          <cell r="AL16" t="str">
            <v>Burntwood</v>
          </cell>
          <cell r="AM16">
            <v>5670</v>
          </cell>
          <cell r="AN16">
            <v>1076</v>
          </cell>
          <cell r="AO16">
            <v>189.77072310405643</v>
          </cell>
          <cell r="AP16">
            <v>121</v>
          </cell>
          <cell r="AQ16">
            <v>21.340388007054674</v>
          </cell>
          <cell r="AR16">
            <v>1197</v>
          </cell>
          <cell r="AS16">
            <v>211.11111111111111</v>
          </cell>
          <cell r="AU16" t="str">
            <v>Burntwood</v>
          </cell>
          <cell r="AV16">
            <v>5670</v>
          </cell>
          <cell r="AW16">
            <v>62</v>
          </cell>
          <cell r="AX16">
            <v>10.934744268077601</v>
          </cell>
          <cell r="AY16">
            <v>7</v>
          </cell>
          <cell r="AZ16">
            <v>1.2345679012345678</v>
          </cell>
          <cell r="BA16">
            <v>69</v>
          </cell>
          <cell r="BB16">
            <v>12.16931216931217</v>
          </cell>
          <cell r="BD16" t="str">
            <v>80 - Burntwood</v>
          </cell>
          <cell r="BE16">
            <v>5231</v>
          </cell>
          <cell r="BF16">
            <v>129</v>
          </cell>
          <cell r="BG16">
            <v>24.660676734849933</v>
          </cell>
          <cell r="BH16">
            <v>0</v>
          </cell>
          <cell r="BI16">
            <v>0</v>
          </cell>
          <cell r="BJ16">
            <v>129</v>
          </cell>
          <cell r="BK16">
            <v>24.660676734849933</v>
          </cell>
          <cell r="BM16" t="str">
            <v>80 - Burntwood</v>
          </cell>
          <cell r="BN16">
            <v>5231</v>
          </cell>
          <cell r="BO16">
            <v>1224</v>
          </cell>
          <cell r="BP16">
            <v>233.98967692601798</v>
          </cell>
          <cell r="BQ16">
            <v>91</v>
          </cell>
          <cell r="BR16">
            <v>17.396291340087938</v>
          </cell>
          <cell r="BS16">
            <v>1315</v>
          </cell>
          <cell r="BT16">
            <v>251.38596826610592</v>
          </cell>
          <cell r="BV16" t="str">
            <v>80 - Burntwood</v>
          </cell>
          <cell r="BW16">
            <v>5231</v>
          </cell>
          <cell r="BX16">
            <v>39</v>
          </cell>
          <cell r="BY16">
            <v>7.455553431466259</v>
          </cell>
          <cell r="CB16">
            <v>40</v>
          </cell>
          <cell r="CC16">
            <v>7.646721468170522</v>
          </cell>
        </row>
        <row r="17">
          <cell r="B17" t="str">
            <v>Churchill</v>
          </cell>
          <cell r="C17">
            <v>150</v>
          </cell>
          <cell r="K17" t="str">
            <v>Churchill</v>
          </cell>
          <cell r="L17">
            <v>150</v>
          </cell>
          <cell r="M17">
            <v>13</v>
          </cell>
          <cell r="N17">
            <v>86.66666666666667</v>
          </cell>
          <cell r="Q17">
            <v>14</v>
          </cell>
          <cell r="R17">
            <v>93.33333333333333</v>
          </cell>
          <cell r="T17" t="str">
            <v>Churchill</v>
          </cell>
          <cell r="U17">
            <v>150</v>
          </cell>
          <cell r="AC17" t="str">
            <v>Churchill</v>
          </cell>
          <cell r="AD17">
            <v>116</v>
          </cell>
          <cell r="AL17" t="str">
            <v>Churchill</v>
          </cell>
          <cell r="AM17">
            <v>116</v>
          </cell>
          <cell r="AN17">
            <v>25</v>
          </cell>
          <cell r="AO17">
            <v>215.51724137931035</v>
          </cell>
          <cell r="AR17">
            <v>25</v>
          </cell>
          <cell r="AS17">
            <v>215.51724137931032</v>
          </cell>
          <cell r="AU17" t="str">
            <v>Churchill</v>
          </cell>
          <cell r="AV17">
            <v>116</v>
          </cell>
          <cell r="BD17" t="str">
            <v>90 - Churchill</v>
          </cell>
          <cell r="BE17">
            <v>83</v>
          </cell>
          <cell r="BM17" t="str">
            <v>90 - Churchill</v>
          </cell>
          <cell r="BN17">
            <v>83</v>
          </cell>
          <cell r="BO17">
            <v>17</v>
          </cell>
          <cell r="BP17">
            <v>204.81927710843374</v>
          </cell>
          <cell r="BS17">
            <v>18</v>
          </cell>
          <cell r="BT17">
            <v>216.86746987951807</v>
          </cell>
          <cell r="BV17" t="str">
            <v>90 - Churchill</v>
          </cell>
          <cell r="BW17">
            <v>83</v>
          </cell>
        </row>
      </sheetData>
      <sheetData sheetId="47">
        <row r="8">
          <cell r="B8" t="str">
            <v> Winnipeg</v>
          </cell>
          <cell r="C8">
            <v>46727</v>
          </cell>
          <cell r="D8">
            <v>608</v>
          </cell>
          <cell r="E8">
            <v>13.011749095811844</v>
          </cell>
          <cell r="F8">
            <v>728</v>
          </cell>
          <cell r="G8">
            <v>15.579857469985233</v>
          </cell>
          <cell r="H8">
            <v>1336</v>
          </cell>
          <cell r="I8">
            <v>28.591606565797075</v>
          </cell>
          <cell r="K8" t="str">
            <v> Winnipeg</v>
          </cell>
          <cell r="L8">
            <v>42475</v>
          </cell>
          <cell r="M8">
            <v>630</v>
          </cell>
          <cell r="N8">
            <v>14.83225426721601</v>
          </cell>
          <cell r="O8">
            <v>693</v>
          </cell>
          <cell r="P8">
            <v>16.31547969393761</v>
          </cell>
          <cell r="Q8">
            <v>1323</v>
          </cell>
          <cell r="R8">
            <v>31.14773396115362</v>
          </cell>
          <cell r="T8" t="str">
            <v> Winnipeg</v>
          </cell>
          <cell r="U8">
            <v>36713</v>
          </cell>
          <cell r="V8">
            <v>472</v>
          </cell>
          <cell r="W8">
            <v>12.856481355378204</v>
          </cell>
          <cell r="X8">
            <v>728</v>
          </cell>
          <cell r="Y8">
            <v>19.8294881921935</v>
          </cell>
          <cell r="Z8">
            <v>1200</v>
          </cell>
          <cell r="AA8">
            <v>32.6859695475717</v>
          </cell>
        </row>
        <row r="9">
          <cell r="B9" t="str">
            <v>Brandon</v>
          </cell>
          <cell r="C9">
            <v>3522</v>
          </cell>
          <cell r="D9">
            <v>43</v>
          </cell>
          <cell r="E9">
            <v>12.208972174900625</v>
          </cell>
          <cell r="F9">
            <v>99</v>
          </cell>
          <cell r="G9">
            <v>28.109028960817717</v>
          </cell>
          <cell r="H9">
            <v>142</v>
          </cell>
          <cell r="I9">
            <v>40.31800113571834</v>
          </cell>
          <cell r="K9" t="str">
            <v>Brandon</v>
          </cell>
          <cell r="L9">
            <v>3126</v>
          </cell>
          <cell r="M9">
            <v>75</v>
          </cell>
          <cell r="N9">
            <v>23.99232245681382</v>
          </cell>
          <cell r="O9">
            <v>67</v>
          </cell>
          <cell r="P9">
            <v>21.43314139475368</v>
          </cell>
          <cell r="Q9">
            <v>142</v>
          </cell>
          <cell r="R9">
            <v>45.4254638515675</v>
          </cell>
          <cell r="T9" t="str">
            <v>Brandon</v>
          </cell>
          <cell r="U9">
            <v>2792</v>
          </cell>
          <cell r="V9">
            <v>63</v>
          </cell>
          <cell r="W9">
            <v>22.564469914040114</v>
          </cell>
          <cell r="X9">
            <v>70</v>
          </cell>
          <cell r="Y9">
            <v>25.07163323782235</v>
          </cell>
          <cell r="Z9">
            <v>133</v>
          </cell>
          <cell r="AA9">
            <v>47.636103151862464</v>
          </cell>
        </row>
        <row r="10">
          <cell r="B10" t="str">
            <v>North Eastman</v>
          </cell>
          <cell r="C10">
            <v>2670</v>
          </cell>
          <cell r="D10">
            <v>111</v>
          </cell>
          <cell r="E10">
            <v>41.57303370786517</v>
          </cell>
          <cell r="F10">
            <v>77</v>
          </cell>
          <cell r="G10">
            <v>28.83895131086142</v>
          </cell>
          <cell r="H10">
            <v>188</v>
          </cell>
          <cell r="I10">
            <v>70.4119850187266</v>
          </cell>
          <cell r="K10" t="str">
            <v>North Eastman</v>
          </cell>
          <cell r="L10">
            <v>2665</v>
          </cell>
          <cell r="M10">
            <v>92</v>
          </cell>
          <cell r="N10">
            <v>34.52157598499062</v>
          </cell>
          <cell r="O10">
            <v>61</v>
          </cell>
          <cell r="P10">
            <v>22.889305816135085</v>
          </cell>
          <cell r="Q10">
            <v>153</v>
          </cell>
          <cell r="R10">
            <v>57.410881801125704</v>
          </cell>
          <cell r="T10" t="str">
            <v>North Eastman</v>
          </cell>
          <cell r="U10">
            <v>2414</v>
          </cell>
          <cell r="V10">
            <v>81</v>
          </cell>
          <cell r="W10">
            <v>33.554266777133385</v>
          </cell>
          <cell r="X10">
            <v>50</v>
          </cell>
          <cell r="Y10">
            <v>20.712510356255176</v>
          </cell>
          <cell r="Z10">
            <v>131</v>
          </cell>
          <cell r="AA10">
            <v>54.266777133388565</v>
          </cell>
        </row>
        <row r="11">
          <cell r="B11" t="str">
            <v>South Eastman</v>
          </cell>
          <cell r="C11">
            <v>3869</v>
          </cell>
          <cell r="D11">
            <v>199</v>
          </cell>
          <cell r="E11">
            <v>51.43447919359007</v>
          </cell>
          <cell r="F11">
            <v>85</v>
          </cell>
          <cell r="G11">
            <v>21.969501163091238</v>
          </cell>
          <cell r="H11">
            <v>284</v>
          </cell>
          <cell r="I11">
            <v>73.40398035668132</v>
          </cell>
          <cell r="K11" t="str">
            <v>South Eastman</v>
          </cell>
          <cell r="L11">
            <v>3714</v>
          </cell>
          <cell r="M11">
            <v>129</v>
          </cell>
          <cell r="N11">
            <v>34.733441033925686</v>
          </cell>
          <cell r="O11">
            <v>51</v>
          </cell>
          <cell r="P11">
            <v>13.731825525040387</v>
          </cell>
          <cell r="Q11">
            <v>180</v>
          </cell>
          <cell r="R11">
            <v>48.46526655896607</v>
          </cell>
          <cell r="T11" t="str">
            <v>South Eastman</v>
          </cell>
          <cell r="U11">
            <v>3581</v>
          </cell>
          <cell r="V11">
            <v>88</v>
          </cell>
          <cell r="W11">
            <v>24.574141301312483</v>
          </cell>
          <cell r="X11">
            <v>53</v>
          </cell>
          <cell r="Y11">
            <v>14.800335101926835</v>
          </cell>
          <cell r="Z11">
            <v>141</v>
          </cell>
          <cell r="AA11">
            <v>39.37447640323932</v>
          </cell>
        </row>
        <row r="12">
          <cell r="B12" t="str">
            <v>Interlake</v>
          </cell>
          <cell r="C12">
            <v>4823</v>
          </cell>
          <cell r="D12">
            <v>168</v>
          </cell>
          <cell r="E12">
            <v>34.83309143686502</v>
          </cell>
          <cell r="F12">
            <v>128</v>
          </cell>
          <cell r="G12">
            <v>26.539498237611443</v>
          </cell>
          <cell r="H12">
            <v>296</v>
          </cell>
          <cell r="I12">
            <v>61.372589674476465</v>
          </cell>
          <cell r="K12" t="str">
            <v>Interlake</v>
          </cell>
          <cell r="L12">
            <v>4521</v>
          </cell>
          <cell r="M12">
            <v>167</v>
          </cell>
          <cell r="N12">
            <v>36.9387303693873</v>
          </cell>
          <cell r="O12">
            <v>94</v>
          </cell>
          <cell r="P12">
            <v>20.791860207918603</v>
          </cell>
          <cell r="Q12">
            <v>261</v>
          </cell>
          <cell r="R12">
            <v>57.730590577305904</v>
          </cell>
          <cell r="T12" t="str">
            <v>Interlake</v>
          </cell>
          <cell r="U12">
            <v>4008</v>
          </cell>
          <cell r="V12">
            <v>116</v>
          </cell>
          <cell r="W12">
            <v>28.942115768463072</v>
          </cell>
          <cell r="X12">
            <v>79</v>
          </cell>
          <cell r="Y12">
            <v>19.710578842315368</v>
          </cell>
          <cell r="Z12">
            <v>195</v>
          </cell>
          <cell r="AA12">
            <v>48.65269461077844</v>
          </cell>
        </row>
        <row r="13">
          <cell r="B13" t="str">
            <v>Central</v>
          </cell>
          <cell r="C13">
            <v>7337</v>
          </cell>
          <cell r="D13">
            <v>353</v>
          </cell>
          <cell r="E13">
            <v>48.11230748262233</v>
          </cell>
          <cell r="F13">
            <v>201</v>
          </cell>
          <cell r="G13">
            <v>27.395393212484667</v>
          </cell>
          <cell r="H13">
            <v>554</v>
          </cell>
          <cell r="I13">
            <v>75.50770069510699</v>
          </cell>
          <cell r="K13" t="str">
            <v>Central</v>
          </cell>
          <cell r="L13">
            <v>7169</v>
          </cell>
          <cell r="M13">
            <v>388</v>
          </cell>
          <cell r="N13">
            <v>54.12191379550844</v>
          </cell>
          <cell r="O13">
            <v>198</v>
          </cell>
          <cell r="P13">
            <v>27.61891477193472</v>
          </cell>
          <cell r="Q13">
            <v>586</v>
          </cell>
          <cell r="R13">
            <v>81.74082856744316</v>
          </cell>
          <cell r="T13" t="str">
            <v>Central</v>
          </cell>
          <cell r="U13">
            <v>6758</v>
          </cell>
          <cell r="V13">
            <v>317</v>
          </cell>
          <cell r="W13">
            <v>46.90736904409589</v>
          </cell>
          <cell r="X13">
            <v>163</v>
          </cell>
          <cell r="Y13">
            <v>24.11956200059189</v>
          </cell>
          <cell r="Z13">
            <v>480</v>
          </cell>
          <cell r="AA13">
            <v>71.02693104468777</v>
          </cell>
        </row>
        <row r="14">
          <cell r="B14" t="str">
            <v>Assiniboine</v>
          </cell>
          <cell r="C14">
            <v>4667</v>
          </cell>
          <cell r="D14">
            <v>538</v>
          </cell>
          <cell r="E14">
            <v>115.27748017998714</v>
          </cell>
          <cell r="F14">
            <v>142</v>
          </cell>
          <cell r="G14">
            <v>30.426398114420397</v>
          </cell>
          <cell r="H14">
            <v>680</v>
          </cell>
          <cell r="I14">
            <v>145.70387829440753</v>
          </cell>
          <cell r="K14" t="str">
            <v>Assiniboine</v>
          </cell>
          <cell r="L14">
            <v>4072</v>
          </cell>
          <cell r="M14">
            <v>553</v>
          </cell>
          <cell r="N14">
            <v>135.80550098231828</v>
          </cell>
          <cell r="O14">
            <v>101</v>
          </cell>
          <cell r="P14">
            <v>24.80353634577603</v>
          </cell>
          <cell r="Q14">
            <v>654</v>
          </cell>
          <cell r="R14">
            <v>160.6090373280943</v>
          </cell>
          <cell r="T14" t="str">
            <v>Assiniboine</v>
          </cell>
          <cell r="U14">
            <v>3609</v>
          </cell>
          <cell r="V14">
            <v>345</v>
          </cell>
          <cell r="W14">
            <v>95.59434746467166</v>
          </cell>
          <cell r="X14">
            <v>90</v>
          </cell>
          <cell r="Y14">
            <v>24.93765586034913</v>
          </cell>
          <cell r="Z14">
            <v>435</v>
          </cell>
          <cell r="AA14">
            <v>120.53200332502078</v>
          </cell>
        </row>
        <row r="15">
          <cell r="B15" t="str">
            <v>Parkland</v>
          </cell>
          <cell r="C15">
            <v>2827</v>
          </cell>
          <cell r="D15">
            <v>148</v>
          </cell>
          <cell r="E15">
            <v>52.352316943756634</v>
          </cell>
          <cell r="F15">
            <v>147</v>
          </cell>
          <cell r="G15">
            <v>51.998585072515034</v>
          </cell>
          <cell r="H15">
            <v>295</v>
          </cell>
          <cell r="I15">
            <v>104.35090201627166</v>
          </cell>
          <cell r="K15" t="str">
            <v>Parkland</v>
          </cell>
          <cell r="L15">
            <v>2685</v>
          </cell>
          <cell r="M15">
            <v>179</v>
          </cell>
          <cell r="N15">
            <v>66.66666666666667</v>
          </cell>
          <cell r="O15">
            <v>132</v>
          </cell>
          <cell r="P15">
            <v>49.16201117318436</v>
          </cell>
          <cell r="Q15">
            <v>311</v>
          </cell>
          <cell r="R15">
            <v>115.82867783985103</v>
          </cell>
          <cell r="T15" t="str">
            <v>Parkland</v>
          </cell>
          <cell r="U15">
            <v>2452</v>
          </cell>
          <cell r="V15">
            <v>160</v>
          </cell>
          <cell r="W15">
            <v>65.25285481239804</v>
          </cell>
          <cell r="X15">
            <v>104</v>
          </cell>
          <cell r="Y15">
            <v>42.41435562805873</v>
          </cell>
          <cell r="Z15">
            <v>264</v>
          </cell>
          <cell r="AA15">
            <v>107.66721044045677</v>
          </cell>
        </row>
        <row r="16">
          <cell r="B16" t="str">
            <v>Norman</v>
          </cell>
          <cell r="C16">
            <v>2395</v>
          </cell>
          <cell r="D16">
            <v>117</v>
          </cell>
          <cell r="E16">
            <v>48.8517745302714</v>
          </cell>
          <cell r="F16">
            <v>108</v>
          </cell>
          <cell r="G16">
            <v>45.093945720250524</v>
          </cell>
          <cell r="H16">
            <v>225</v>
          </cell>
          <cell r="I16">
            <v>93.94572025052192</v>
          </cell>
          <cell r="K16" t="str">
            <v>Norman</v>
          </cell>
          <cell r="L16">
            <v>2286</v>
          </cell>
          <cell r="M16">
            <v>113</v>
          </cell>
          <cell r="N16">
            <v>49.43132108486439</v>
          </cell>
          <cell r="O16">
            <v>122</v>
          </cell>
          <cell r="P16">
            <v>53.36832895888014</v>
          </cell>
          <cell r="Q16">
            <v>235</v>
          </cell>
          <cell r="R16">
            <v>102.79965004374453</v>
          </cell>
          <cell r="T16" t="str">
            <v>Norman</v>
          </cell>
          <cell r="U16">
            <v>2189</v>
          </cell>
          <cell r="V16">
            <v>96</v>
          </cell>
          <cell r="W16">
            <v>43.85564184559159</v>
          </cell>
          <cell r="X16">
            <v>74</v>
          </cell>
          <cell r="Y16">
            <v>33.805390589310186</v>
          </cell>
          <cell r="Z16">
            <v>170</v>
          </cell>
          <cell r="AA16">
            <v>77.66103243490178</v>
          </cell>
        </row>
        <row r="17">
          <cell r="B17" t="str">
            <v>Burntwood</v>
          </cell>
          <cell r="C17">
            <v>6101</v>
          </cell>
          <cell r="D17">
            <v>176</v>
          </cell>
          <cell r="E17">
            <v>28.847729880347483</v>
          </cell>
          <cell r="F17">
            <v>247</v>
          </cell>
          <cell r="G17">
            <v>40.48516636616948</v>
          </cell>
          <cell r="H17">
            <v>423</v>
          </cell>
          <cell r="I17">
            <v>69.33289624651697</v>
          </cell>
          <cell r="K17" t="str">
            <v>Burntwood</v>
          </cell>
          <cell r="L17">
            <v>5665</v>
          </cell>
          <cell r="M17">
            <v>225</v>
          </cell>
          <cell r="N17">
            <v>39.71756398940865</v>
          </cell>
          <cell r="O17">
            <v>249</v>
          </cell>
          <cell r="P17">
            <v>43.95410414827891</v>
          </cell>
          <cell r="Q17">
            <v>474</v>
          </cell>
          <cell r="R17">
            <v>83.67166813768756</v>
          </cell>
          <cell r="T17" t="str">
            <v>Burntwood</v>
          </cell>
          <cell r="U17">
            <v>5259</v>
          </cell>
          <cell r="V17">
            <v>185</v>
          </cell>
          <cell r="W17">
            <v>35.17779045445902</v>
          </cell>
          <cell r="X17">
            <v>201</v>
          </cell>
          <cell r="Y17">
            <v>38.220193953223045</v>
          </cell>
          <cell r="Z17">
            <v>386</v>
          </cell>
          <cell r="AA17">
            <v>73.39798440768207</v>
          </cell>
        </row>
        <row r="18">
          <cell r="B18" t="str">
            <v>Churchill</v>
          </cell>
          <cell r="C18">
            <v>149</v>
          </cell>
          <cell r="D18">
            <v>9</v>
          </cell>
          <cell r="E18">
            <v>60.40268456375839</v>
          </cell>
          <cell r="F18">
            <v>7</v>
          </cell>
          <cell r="G18">
            <v>46.97986577181208</v>
          </cell>
          <cell r="H18">
            <v>16</v>
          </cell>
          <cell r="I18">
            <v>107.38255033557047</v>
          </cell>
          <cell r="K18" t="str">
            <v>Churchill</v>
          </cell>
          <cell r="L18">
            <v>115</v>
          </cell>
          <cell r="Q18">
            <v>8</v>
          </cell>
          <cell r="R18">
            <v>69.56521739130434</v>
          </cell>
          <cell r="T18" t="str">
            <v>Churchill</v>
          </cell>
          <cell r="U18">
            <v>87</v>
          </cell>
          <cell r="Z18">
            <v>8</v>
          </cell>
          <cell r="AA18">
            <v>91.95402298850574</v>
          </cell>
        </row>
      </sheetData>
      <sheetData sheetId="52">
        <row r="7">
          <cell r="B7" t="str">
            <v> Winnipeg</v>
          </cell>
          <cell r="C7">
            <v>46727</v>
          </cell>
          <cell r="D7">
            <v>415</v>
          </cell>
          <cell r="E7">
            <v>8.881374794016308</v>
          </cell>
          <cell r="F7">
            <v>192</v>
          </cell>
          <cell r="G7">
            <v>4.108973398677424</v>
          </cell>
          <cell r="H7">
            <v>152</v>
          </cell>
          <cell r="I7">
            <v>3.252937273952961</v>
          </cell>
          <cell r="K7" t="str">
            <v> Winnipeg</v>
          </cell>
          <cell r="L7">
            <v>42475</v>
          </cell>
          <cell r="M7">
            <v>378</v>
          </cell>
          <cell r="N7">
            <v>8.899352560329605</v>
          </cell>
          <cell r="O7">
            <v>208</v>
          </cell>
          <cell r="P7">
            <v>4.896998234255444</v>
          </cell>
          <cell r="Q7">
            <v>156</v>
          </cell>
          <cell r="R7">
            <v>3.6727486756915835</v>
          </cell>
          <cell r="T7" t="str">
            <v> Winnipeg</v>
          </cell>
          <cell r="U7">
            <v>36713</v>
          </cell>
          <cell r="V7">
            <v>348</v>
          </cell>
          <cell r="W7">
            <v>9.478931168795794</v>
          </cell>
          <cell r="X7">
            <v>131</v>
          </cell>
          <cell r="Y7">
            <v>3.5682183422765776</v>
          </cell>
          <cell r="Z7">
            <v>159</v>
          </cell>
          <cell r="AA7">
            <v>4.330890965053251</v>
          </cell>
        </row>
        <row r="8">
          <cell r="B8" t="str">
            <v>Brandon</v>
          </cell>
          <cell r="C8">
            <v>3522</v>
          </cell>
          <cell r="D8">
            <v>53</v>
          </cell>
          <cell r="E8">
            <v>15.048268029528677</v>
          </cell>
          <cell r="F8">
            <v>20</v>
          </cell>
          <cell r="G8">
            <v>5.6785917092561045</v>
          </cell>
          <cell r="H8">
            <v>16</v>
          </cell>
          <cell r="I8">
            <v>4.542873367404884</v>
          </cell>
          <cell r="K8" t="str">
            <v>Brandon</v>
          </cell>
          <cell r="L8">
            <v>3126</v>
          </cell>
          <cell r="M8">
            <v>63</v>
          </cell>
          <cell r="N8">
            <v>20.15355086372361</v>
          </cell>
          <cell r="O8">
            <v>27</v>
          </cell>
          <cell r="P8">
            <v>8.637236084452976</v>
          </cell>
          <cell r="Q8">
            <v>14</v>
          </cell>
          <cell r="R8">
            <v>4.478566858605246</v>
          </cell>
          <cell r="T8" t="str">
            <v>Brandon</v>
          </cell>
          <cell r="U8">
            <v>2792</v>
          </cell>
          <cell r="V8">
            <v>55</v>
          </cell>
          <cell r="W8">
            <v>19.69914040114613</v>
          </cell>
          <cell r="X8">
            <v>11</v>
          </cell>
          <cell r="Y8">
            <v>3.9398280802292263</v>
          </cell>
          <cell r="Z8">
            <v>15</v>
          </cell>
          <cell r="AA8">
            <v>5.3724928366762175</v>
          </cell>
        </row>
        <row r="9">
          <cell r="B9" t="str">
            <v>North Eastman</v>
          </cell>
          <cell r="C9">
            <v>2670</v>
          </cell>
          <cell r="D9">
            <v>54</v>
          </cell>
          <cell r="E9">
            <v>20.224719101123597</v>
          </cell>
          <cell r="F9">
            <v>20</v>
          </cell>
          <cell r="G9">
            <v>7.49063670411985</v>
          </cell>
          <cell r="H9">
            <v>14</v>
          </cell>
          <cell r="I9">
            <v>5.2434456928838955</v>
          </cell>
          <cell r="K9" t="str">
            <v>North Eastman</v>
          </cell>
          <cell r="L9">
            <v>2665</v>
          </cell>
          <cell r="M9">
            <v>49</v>
          </cell>
          <cell r="N9">
            <v>18.386491557223266</v>
          </cell>
          <cell r="O9">
            <v>17</v>
          </cell>
          <cell r="P9">
            <v>6.378986866791744</v>
          </cell>
          <cell r="Q9">
            <v>13</v>
          </cell>
          <cell r="R9">
            <v>4.878048780487805</v>
          </cell>
          <cell r="T9" t="str">
            <v>North Eastman</v>
          </cell>
          <cell r="U9">
            <v>2414</v>
          </cell>
          <cell r="V9">
            <v>27</v>
          </cell>
          <cell r="W9">
            <v>11.184755592377796</v>
          </cell>
          <cell r="X9">
            <v>3</v>
          </cell>
          <cell r="Y9">
            <v>1.2427506213753108</v>
          </cell>
          <cell r="Z9">
            <v>8</v>
          </cell>
          <cell r="AA9">
            <v>3.3140016570008286</v>
          </cell>
        </row>
        <row r="10">
          <cell r="B10" t="str">
            <v>South Eastman</v>
          </cell>
          <cell r="C10">
            <v>3869</v>
          </cell>
          <cell r="D10">
            <v>86</v>
          </cell>
          <cell r="E10">
            <v>22.227965882657017</v>
          </cell>
          <cell r="F10">
            <v>16</v>
          </cell>
          <cell r="G10">
            <v>4.135435513052468</v>
          </cell>
          <cell r="H10">
            <v>13</v>
          </cell>
          <cell r="I10">
            <v>3.3600413543551304</v>
          </cell>
          <cell r="K10" t="str">
            <v>South Eastman</v>
          </cell>
          <cell r="L10">
            <v>3714</v>
          </cell>
          <cell r="M10">
            <v>56</v>
          </cell>
          <cell r="N10">
            <v>15.078082929456112</v>
          </cell>
          <cell r="O10">
            <v>12</v>
          </cell>
          <cell r="P10">
            <v>3.231017770597738</v>
          </cell>
          <cell r="Q10">
            <v>9</v>
          </cell>
          <cell r="R10">
            <v>2.4232633279483036</v>
          </cell>
          <cell r="T10" t="str">
            <v>South Eastman</v>
          </cell>
          <cell r="U10">
            <v>3581</v>
          </cell>
          <cell r="V10">
            <v>21</v>
          </cell>
          <cell r="W10">
            <v>5.864283719631388</v>
          </cell>
          <cell r="X10">
            <v>10</v>
          </cell>
          <cell r="Y10">
            <v>2.7925160569673277</v>
          </cell>
          <cell r="Z10">
            <v>4</v>
          </cell>
          <cell r="AA10">
            <v>1.117006422786931</v>
          </cell>
        </row>
        <row r="11">
          <cell r="B11" t="str">
            <v>Interlake</v>
          </cell>
          <cell r="C11">
            <v>4823</v>
          </cell>
          <cell r="D11">
            <v>85</v>
          </cell>
          <cell r="E11">
            <v>17.62388554841385</v>
          </cell>
          <cell r="F11">
            <v>58</v>
          </cell>
          <cell r="G11">
            <v>12.025710138917686</v>
          </cell>
          <cell r="H11">
            <v>25</v>
          </cell>
          <cell r="I11">
            <v>5.183495749533486</v>
          </cell>
          <cell r="K11" t="str">
            <v>Interlake</v>
          </cell>
          <cell r="L11">
            <v>4521</v>
          </cell>
          <cell r="M11">
            <v>75</v>
          </cell>
          <cell r="N11">
            <v>16.5892501658925</v>
          </cell>
          <cell r="O11">
            <v>42</v>
          </cell>
          <cell r="P11">
            <v>9.289980092899802</v>
          </cell>
          <cell r="Q11">
            <v>19</v>
          </cell>
          <cell r="R11">
            <v>4.202610042026101</v>
          </cell>
          <cell r="T11" t="str">
            <v>Interlake</v>
          </cell>
          <cell r="U11">
            <v>4008</v>
          </cell>
          <cell r="V11">
            <v>45</v>
          </cell>
          <cell r="W11">
            <v>11.22754491017964</v>
          </cell>
          <cell r="X11">
            <v>32</v>
          </cell>
          <cell r="Y11">
            <v>7.984031936127744</v>
          </cell>
          <cell r="Z11">
            <v>11</v>
          </cell>
          <cell r="AA11">
            <v>2.744510978043912</v>
          </cell>
        </row>
        <row r="12">
          <cell r="B12" t="str">
            <v>Central</v>
          </cell>
          <cell r="C12">
            <v>7337</v>
          </cell>
          <cell r="D12">
            <v>155</v>
          </cell>
          <cell r="E12">
            <v>21.12580073599564</v>
          </cell>
          <cell r="F12">
            <v>63</v>
          </cell>
          <cell r="G12">
            <v>8.586615783017582</v>
          </cell>
          <cell r="H12">
            <v>31</v>
          </cell>
          <cell r="I12">
            <v>4.225160147199127</v>
          </cell>
          <cell r="K12" t="str">
            <v>Central</v>
          </cell>
          <cell r="L12">
            <v>7169</v>
          </cell>
          <cell r="M12">
            <v>147</v>
          </cell>
          <cell r="N12">
            <v>20.50495187613335</v>
          </cell>
          <cell r="O12">
            <v>50</v>
          </cell>
          <cell r="P12">
            <v>6.9744734272562425</v>
          </cell>
          <cell r="Q12">
            <v>39</v>
          </cell>
          <cell r="R12">
            <v>5.4400892732598685</v>
          </cell>
          <cell r="T12" t="str">
            <v>Central</v>
          </cell>
          <cell r="U12">
            <v>6758</v>
          </cell>
          <cell r="V12">
            <v>85</v>
          </cell>
          <cell r="W12">
            <v>12.577685705830127</v>
          </cell>
          <cell r="X12">
            <v>46</v>
          </cell>
          <cell r="Y12">
            <v>6.806747558449246</v>
          </cell>
          <cell r="Z12">
            <v>28</v>
          </cell>
          <cell r="AA12">
            <v>4.143237644273453</v>
          </cell>
        </row>
        <row r="13">
          <cell r="B13" t="str">
            <v>Assiniboine</v>
          </cell>
          <cell r="C13">
            <v>4667</v>
          </cell>
          <cell r="D13">
            <v>91</v>
          </cell>
          <cell r="E13">
            <v>19.498607242339833</v>
          </cell>
          <cell r="F13">
            <v>107</v>
          </cell>
          <cell r="G13">
            <v>22.926933790443538</v>
          </cell>
          <cell r="H13">
            <v>25</v>
          </cell>
          <cell r="I13">
            <v>5.356760231412042</v>
          </cell>
          <cell r="K13" t="str">
            <v>Assiniboine</v>
          </cell>
          <cell r="L13">
            <v>4072</v>
          </cell>
          <cell r="M13">
            <v>93</v>
          </cell>
          <cell r="N13">
            <v>22.838899803536346</v>
          </cell>
          <cell r="O13">
            <v>121</v>
          </cell>
          <cell r="P13">
            <v>29.715127701375245</v>
          </cell>
          <cell r="Q13">
            <v>20</v>
          </cell>
          <cell r="R13">
            <v>4.911591355599215</v>
          </cell>
          <cell r="T13" t="str">
            <v>Assiniboine</v>
          </cell>
          <cell r="U13">
            <v>3609</v>
          </cell>
          <cell r="V13">
            <v>87</v>
          </cell>
          <cell r="W13">
            <v>24.106400665004156</v>
          </cell>
          <cell r="X13">
            <v>81</v>
          </cell>
          <cell r="Y13">
            <v>22.443890274314214</v>
          </cell>
          <cell r="Z13">
            <v>14</v>
          </cell>
          <cell r="AA13">
            <v>3.8791909116098644</v>
          </cell>
        </row>
        <row r="14">
          <cell r="B14" t="str">
            <v>Parkland</v>
          </cell>
          <cell r="C14">
            <v>2827</v>
          </cell>
          <cell r="D14">
            <v>83</v>
          </cell>
          <cell r="E14">
            <v>29.359745313052706</v>
          </cell>
          <cell r="F14">
            <v>17</v>
          </cell>
          <cell r="G14">
            <v>6.013441811107181</v>
          </cell>
          <cell r="H14">
            <v>38</v>
          </cell>
          <cell r="I14">
            <v>13.441811107180756</v>
          </cell>
          <cell r="K14" t="str">
            <v>Parkland</v>
          </cell>
          <cell r="L14">
            <v>2685</v>
          </cell>
          <cell r="M14">
            <v>105</v>
          </cell>
          <cell r="N14">
            <v>39.10614525139665</v>
          </cell>
          <cell r="O14">
            <v>22</v>
          </cell>
          <cell r="P14">
            <v>8.193668528864059</v>
          </cell>
          <cell r="Q14">
            <v>43</v>
          </cell>
          <cell r="R14">
            <v>16.01489757914339</v>
          </cell>
          <cell r="T14" t="str">
            <v>Parkland</v>
          </cell>
          <cell r="U14">
            <v>2452</v>
          </cell>
          <cell r="V14">
            <v>89</v>
          </cell>
          <cell r="W14">
            <v>36.296900489396414</v>
          </cell>
          <cell r="X14">
            <v>25</v>
          </cell>
          <cell r="Y14">
            <v>10.195758564437194</v>
          </cell>
          <cell r="Z14">
            <v>29</v>
          </cell>
          <cell r="AA14">
            <v>11.827079934747145</v>
          </cell>
        </row>
        <row r="15">
          <cell r="B15" t="str">
            <v>Norman</v>
          </cell>
          <cell r="C15">
            <v>2395</v>
          </cell>
          <cell r="D15">
            <v>82</v>
          </cell>
          <cell r="E15">
            <v>34.23799582463466</v>
          </cell>
          <cell r="F15">
            <v>19</v>
          </cell>
          <cell r="G15">
            <v>7.933194154488517</v>
          </cell>
          <cell r="H15">
            <v>26</v>
          </cell>
          <cell r="I15">
            <v>10.855949895615867</v>
          </cell>
          <cell r="K15" t="str">
            <v>Norman</v>
          </cell>
          <cell r="L15">
            <v>2286</v>
          </cell>
          <cell r="M15">
            <v>100</v>
          </cell>
          <cell r="N15">
            <v>43.74453193350831</v>
          </cell>
          <cell r="O15">
            <v>18</v>
          </cell>
          <cell r="P15">
            <v>7.874015748031496</v>
          </cell>
          <cell r="Q15">
            <v>32</v>
          </cell>
          <cell r="R15">
            <v>13.99825021872266</v>
          </cell>
          <cell r="T15" t="str">
            <v>Norman</v>
          </cell>
          <cell r="U15">
            <v>2189</v>
          </cell>
          <cell r="V15">
            <v>74</v>
          </cell>
          <cell r="W15">
            <v>33.805390589310186</v>
          </cell>
          <cell r="X15">
            <v>16</v>
          </cell>
          <cell r="Y15">
            <v>7.3092736409319325</v>
          </cell>
          <cell r="Z15">
            <v>23</v>
          </cell>
          <cell r="AA15">
            <v>10.507080858839652</v>
          </cell>
        </row>
        <row r="16">
          <cell r="B16" t="str">
            <v>Burntwood</v>
          </cell>
          <cell r="C16">
            <v>6101</v>
          </cell>
          <cell r="D16">
            <v>122</v>
          </cell>
          <cell r="E16">
            <v>19.996721848877232</v>
          </cell>
          <cell r="F16">
            <v>21</v>
          </cell>
          <cell r="G16">
            <v>3.4420586789050973</v>
          </cell>
          <cell r="H16">
            <v>52</v>
          </cell>
          <cell r="I16">
            <v>8.523192919193574</v>
          </cell>
          <cell r="K16" t="str">
            <v>Burntwood</v>
          </cell>
          <cell r="L16">
            <v>5665</v>
          </cell>
          <cell r="M16">
            <v>155</v>
          </cell>
          <cell r="N16">
            <v>27.36098852603707</v>
          </cell>
          <cell r="O16">
            <v>13</v>
          </cell>
          <cell r="P16">
            <v>2.294792586054722</v>
          </cell>
          <cell r="Q16">
            <v>53</v>
          </cell>
          <cell r="R16">
            <v>9.355692850838482</v>
          </cell>
          <cell r="T16" t="str">
            <v>Burntwood</v>
          </cell>
          <cell r="U16">
            <v>5259</v>
          </cell>
          <cell r="V16">
            <v>111</v>
          </cell>
          <cell r="W16">
            <v>21.106674272675413</v>
          </cell>
          <cell r="X16">
            <v>25</v>
          </cell>
          <cell r="Y16">
            <v>4.753755466818787</v>
          </cell>
          <cell r="Z16">
            <v>43</v>
          </cell>
          <cell r="AA16">
            <v>8.176459402928314</v>
          </cell>
        </row>
        <row r="17">
          <cell r="B17" t="str">
            <v>Churchill</v>
          </cell>
          <cell r="C17">
            <v>149</v>
          </cell>
          <cell r="D17">
            <v>7</v>
          </cell>
          <cell r="E17">
            <v>46.97986577181208</v>
          </cell>
          <cell r="F17">
            <v>0</v>
          </cell>
          <cell r="G17">
            <v>0</v>
          </cell>
          <cell r="H17">
            <v>4</v>
          </cell>
          <cell r="I17">
            <v>26.845637583892618</v>
          </cell>
          <cell r="K17" t="str">
            <v>Churchill</v>
          </cell>
          <cell r="L17">
            <v>115</v>
          </cell>
          <cell r="M17">
            <v>2</v>
          </cell>
          <cell r="N17">
            <v>17.391304347826086</v>
          </cell>
          <cell r="O17">
            <v>1</v>
          </cell>
          <cell r="P17">
            <v>8.695652173913043</v>
          </cell>
          <cell r="Q17">
            <v>0</v>
          </cell>
          <cell r="R17">
            <v>0</v>
          </cell>
          <cell r="T17" t="str">
            <v>Churchill</v>
          </cell>
          <cell r="U17">
            <v>87</v>
          </cell>
          <cell r="V17">
            <v>4</v>
          </cell>
          <cell r="W17">
            <v>45.97701149425287</v>
          </cell>
          <cell r="X17">
            <v>1</v>
          </cell>
          <cell r="Y17">
            <v>11.494252873563218</v>
          </cell>
          <cell r="Z17">
            <v>0</v>
          </cell>
          <cell r="AA17">
            <v>0</v>
          </cell>
        </row>
        <row r="19">
          <cell r="B19" t="str">
            <v> MANITOBA</v>
          </cell>
          <cell r="C19">
            <v>85087</v>
          </cell>
          <cell r="D19">
            <v>1233</v>
          </cell>
          <cell r="E19">
            <v>14.491050336714187</v>
          </cell>
          <cell r="F19">
            <v>533</v>
          </cell>
          <cell r="G19">
            <v>6.264176666235735</v>
          </cell>
          <cell r="H19">
            <v>396</v>
          </cell>
          <cell r="I19">
            <v>4.654059962156381</v>
          </cell>
          <cell r="K19" t="str">
            <v> MANITOBA</v>
          </cell>
          <cell r="L19">
            <v>78493</v>
          </cell>
          <cell r="M19">
            <v>1223</v>
          </cell>
          <cell r="N19">
            <v>15.581007223574076</v>
          </cell>
          <cell r="O19">
            <v>531</v>
          </cell>
          <cell r="P19">
            <v>6.7649344527537485</v>
          </cell>
          <cell r="Q19">
            <v>398</v>
          </cell>
          <cell r="R19">
            <v>5.070515842177009</v>
          </cell>
          <cell r="T19" t="str">
            <v> MANITOBA</v>
          </cell>
          <cell r="U19">
            <v>69862</v>
          </cell>
          <cell r="V19">
            <v>946</v>
          </cell>
          <cell r="W19">
            <v>13.540980790701669</v>
          </cell>
          <cell r="X19">
            <v>381</v>
          </cell>
          <cell r="Y19">
            <v>5.453608542555323</v>
          </cell>
          <cell r="Z19">
            <v>334</v>
          </cell>
          <cell r="AA19">
            <v>4.780853682975008</v>
          </cell>
        </row>
      </sheetData>
      <sheetData sheetId="53">
        <row r="8">
          <cell r="B8" t="str">
            <v>10 - Winnipeg</v>
          </cell>
          <cell r="C8">
            <v>46727</v>
          </cell>
          <cell r="D8">
            <v>3656</v>
          </cell>
          <cell r="E8">
            <v>78.24170179981596</v>
          </cell>
          <cell r="F8">
            <v>42475</v>
          </cell>
          <cell r="G8">
            <v>3011</v>
          </cell>
          <cell r="H8">
            <v>70.88875809299589</v>
          </cell>
          <cell r="I8">
            <v>36713</v>
          </cell>
          <cell r="J8">
            <v>2549</v>
          </cell>
          <cell r="K8">
            <v>69.43044698063356</v>
          </cell>
        </row>
        <row r="9">
          <cell r="B9" t="str">
            <v>15 - Brandon</v>
          </cell>
          <cell r="C9">
            <v>3522</v>
          </cell>
          <cell r="D9">
            <v>676</v>
          </cell>
          <cell r="E9">
            <v>191.93639977285633</v>
          </cell>
          <cell r="F9">
            <v>3126</v>
          </cell>
          <cell r="G9">
            <v>460</v>
          </cell>
          <cell r="H9">
            <v>147.15291106845808</v>
          </cell>
          <cell r="I9">
            <v>2792</v>
          </cell>
          <cell r="J9">
            <v>293</v>
          </cell>
          <cell r="K9">
            <v>104.94269340974212</v>
          </cell>
        </row>
        <row r="10">
          <cell r="B10" t="str">
            <v>20 - North Eastman</v>
          </cell>
          <cell r="C10">
            <v>2670</v>
          </cell>
          <cell r="D10">
            <v>642</v>
          </cell>
          <cell r="E10">
            <v>240.4494382022472</v>
          </cell>
          <cell r="F10">
            <v>2665</v>
          </cell>
          <cell r="G10">
            <v>436</v>
          </cell>
          <cell r="H10">
            <v>163.60225140712944</v>
          </cell>
          <cell r="I10">
            <v>2414</v>
          </cell>
          <cell r="J10">
            <v>358</v>
          </cell>
          <cell r="K10">
            <v>148.30157415078708</v>
          </cell>
        </row>
        <row r="11">
          <cell r="B11" t="str">
            <v>25 - South Eastman</v>
          </cell>
          <cell r="C11">
            <v>3869</v>
          </cell>
          <cell r="D11">
            <v>304</v>
          </cell>
          <cell r="E11">
            <v>78.5732747479969</v>
          </cell>
          <cell r="F11">
            <v>3714</v>
          </cell>
          <cell r="G11">
            <v>286</v>
          </cell>
          <cell r="H11">
            <v>77.00592353257943</v>
          </cell>
          <cell r="I11">
            <v>3581</v>
          </cell>
          <cell r="J11">
            <v>182</v>
          </cell>
          <cell r="K11">
            <v>50.82379223680536</v>
          </cell>
        </row>
        <row r="12">
          <cell r="B12" t="str">
            <v>30 - Interlake</v>
          </cell>
          <cell r="C12">
            <v>4823</v>
          </cell>
          <cell r="D12">
            <v>635</v>
          </cell>
          <cell r="E12">
            <v>131.66079203815053</v>
          </cell>
          <cell r="F12">
            <v>4521</v>
          </cell>
          <cell r="G12">
            <v>495</v>
          </cell>
          <cell r="H12">
            <v>109.48905109489051</v>
          </cell>
          <cell r="I12">
            <v>4008</v>
          </cell>
          <cell r="J12">
            <v>414</v>
          </cell>
          <cell r="K12">
            <v>103.2934131736527</v>
          </cell>
        </row>
        <row r="13">
          <cell r="B13" t="str">
            <v>40 - Central</v>
          </cell>
          <cell r="C13">
            <v>7337</v>
          </cell>
          <cell r="D13">
            <v>1258</v>
          </cell>
          <cell r="E13">
            <v>171.459724683113</v>
          </cell>
          <cell r="F13">
            <v>7169</v>
          </cell>
          <cell r="G13">
            <v>1141</v>
          </cell>
          <cell r="H13">
            <v>159.15748360998745</v>
          </cell>
          <cell r="I13">
            <v>6758</v>
          </cell>
          <cell r="J13">
            <v>821</v>
          </cell>
          <cell r="K13">
            <v>121.48564664101805</v>
          </cell>
        </row>
        <row r="14">
          <cell r="B14" t="str">
            <v>45 - Assiniboine</v>
          </cell>
          <cell r="C14">
            <v>4667</v>
          </cell>
          <cell r="D14">
            <v>915</v>
          </cell>
          <cell r="E14">
            <v>196.05742446968074</v>
          </cell>
          <cell r="F14">
            <v>4072</v>
          </cell>
          <cell r="G14">
            <v>715</v>
          </cell>
          <cell r="H14">
            <v>175.5893909626719</v>
          </cell>
          <cell r="I14">
            <v>3609</v>
          </cell>
          <cell r="J14">
            <v>448</v>
          </cell>
          <cell r="K14">
            <v>124.13410917151566</v>
          </cell>
        </row>
        <row r="15">
          <cell r="B15" t="str">
            <v>60 - Parkland</v>
          </cell>
          <cell r="C15">
            <v>2827</v>
          </cell>
          <cell r="D15">
            <v>1182</v>
          </cell>
          <cell r="E15">
            <v>418.1110718075699</v>
          </cell>
          <cell r="F15">
            <v>2685</v>
          </cell>
          <cell r="G15">
            <v>1062</v>
          </cell>
          <cell r="H15">
            <v>395.53072625698326</v>
          </cell>
          <cell r="I15">
            <v>2452</v>
          </cell>
          <cell r="J15">
            <v>614</v>
          </cell>
          <cell r="K15">
            <v>250.40783034257748</v>
          </cell>
        </row>
        <row r="16">
          <cell r="B16" t="str">
            <v>70 - Norman</v>
          </cell>
          <cell r="C16">
            <v>2395</v>
          </cell>
          <cell r="D16">
            <v>796</v>
          </cell>
          <cell r="E16">
            <v>332.3590814196242</v>
          </cell>
          <cell r="F16">
            <v>2286</v>
          </cell>
          <cell r="G16">
            <v>747</v>
          </cell>
          <cell r="H16">
            <v>326.7716535433071</v>
          </cell>
          <cell r="I16">
            <v>2189</v>
          </cell>
          <cell r="J16">
            <v>466</v>
          </cell>
          <cell r="K16">
            <v>212.88259479214253</v>
          </cell>
        </row>
        <row r="17">
          <cell r="B17" t="str">
            <v>80 - Burntwood</v>
          </cell>
          <cell r="C17">
            <v>6101</v>
          </cell>
          <cell r="D17">
            <v>1911</v>
          </cell>
          <cell r="E17">
            <v>313.2273397803639</v>
          </cell>
          <cell r="F17">
            <v>5665</v>
          </cell>
          <cell r="G17">
            <v>1542</v>
          </cell>
          <cell r="H17">
            <v>272.19770520741395</v>
          </cell>
          <cell r="I17">
            <v>5259</v>
          </cell>
          <cell r="J17">
            <v>1214</v>
          </cell>
          <cell r="K17">
            <v>230.8423654687203</v>
          </cell>
        </row>
        <row r="18">
          <cell r="B18" t="str">
            <v>90 - Churchill</v>
          </cell>
          <cell r="C18">
            <v>149</v>
          </cell>
          <cell r="D18">
            <v>38</v>
          </cell>
          <cell r="E18">
            <v>255.03355704697987</v>
          </cell>
          <cell r="F18">
            <v>115</v>
          </cell>
          <cell r="G18">
            <v>25</v>
          </cell>
          <cell r="H18">
            <v>217.3913043478261</v>
          </cell>
          <cell r="I18">
            <v>87</v>
          </cell>
          <cell r="J18">
            <v>16</v>
          </cell>
          <cell r="K18">
            <v>183.90804597701148</v>
          </cell>
        </row>
        <row r="20">
          <cell r="B20" t="str">
            <v> MANITOBA</v>
          </cell>
          <cell r="C20">
            <v>85087</v>
          </cell>
          <cell r="D20">
            <v>12013</v>
          </cell>
          <cell r="E20">
            <v>141.18490486208233</v>
          </cell>
          <cell r="F20">
            <v>78493</v>
          </cell>
          <cell r="G20">
            <v>9920</v>
          </cell>
          <cell r="H20">
            <v>126.38069636782897</v>
          </cell>
          <cell r="I20">
            <v>69862</v>
          </cell>
          <cell r="J20">
            <v>7375</v>
          </cell>
          <cell r="K20">
            <v>105.56525722137928</v>
          </cell>
        </row>
      </sheetData>
      <sheetData sheetId="56">
        <row r="4">
          <cell r="B4" t="str">
            <v>RHA</v>
          </cell>
          <cell r="C4" t="str">
            <v>Live Births</v>
          </cell>
          <cell r="D4" t="str">
            <v>Respiratory Infections</v>
          </cell>
          <cell r="E4" t="str">
            <v>Rate
Per 1000</v>
          </cell>
          <cell r="F4" t="str">
            <v>Convulsions,
Pyrexia, &amp;
Other
Symptoms</v>
          </cell>
          <cell r="G4" t="str">
            <v>Rate
Per 1000</v>
          </cell>
          <cell r="H4" t="str">
            <v>Diseases
of the
Digestive
System</v>
          </cell>
          <cell r="I4" t="str">
            <v>Rate
Per 1000</v>
          </cell>
        </row>
        <row r="5">
          <cell r="B5" t="str">
            <v> Winnipeg</v>
          </cell>
          <cell r="C5">
            <v>46727</v>
          </cell>
          <cell r="D5">
            <v>1467</v>
          </cell>
          <cell r="E5">
            <v>31.395124874269694</v>
          </cell>
          <cell r="F5">
            <v>727</v>
          </cell>
          <cell r="G5">
            <v>15.558456566867122</v>
          </cell>
          <cell r="H5">
            <v>676</v>
          </cell>
          <cell r="I5">
            <v>14.467010507843431</v>
          </cell>
        </row>
        <row r="6">
          <cell r="B6" t="str">
            <v>Brandon</v>
          </cell>
          <cell r="C6">
            <v>3522</v>
          </cell>
          <cell r="D6">
            <v>386</v>
          </cell>
          <cell r="E6">
            <v>109.59681998864282</v>
          </cell>
          <cell r="F6">
            <v>145</v>
          </cell>
          <cell r="G6">
            <v>41.169789892106756</v>
          </cell>
          <cell r="H6">
            <v>153</v>
          </cell>
          <cell r="I6">
            <v>43.441226575809196</v>
          </cell>
        </row>
        <row r="7">
          <cell r="B7" t="str">
            <v>North Eastman</v>
          </cell>
          <cell r="C7">
            <v>2670</v>
          </cell>
          <cell r="D7">
            <v>392</v>
          </cell>
          <cell r="E7">
            <v>146.81647940074907</v>
          </cell>
          <cell r="F7">
            <v>149</v>
          </cell>
          <cell r="G7">
            <v>55.80524344569288</v>
          </cell>
          <cell r="H7">
            <v>146</v>
          </cell>
          <cell r="I7">
            <v>54.6816479400749</v>
          </cell>
        </row>
        <row r="8">
          <cell r="B8" t="str">
            <v>South Eastman</v>
          </cell>
          <cell r="C8">
            <v>3869</v>
          </cell>
          <cell r="D8">
            <v>142</v>
          </cell>
          <cell r="E8">
            <v>36.70199017834066</v>
          </cell>
          <cell r="F8">
            <v>60</v>
          </cell>
          <cell r="G8">
            <v>15.507883173946757</v>
          </cell>
          <cell r="H8">
            <v>58</v>
          </cell>
          <cell r="I8">
            <v>14.990953734815198</v>
          </cell>
        </row>
        <row r="9">
          <cell r="B9" t="str">
            <v>Interlake</v>
          </cell>
          <cell r="C9">
            <v>4823</v>
          </cell>
          <cell r="D9">
            <v>319</v>
          </cell>
          <cell r="E9">
            <v>66.14140576404728</v>
          </cell>
          <cell r="F9">
            <v>114</v>
          </cell>
          <cell r="G9">
            <v>23.636740617872693</v>
          </cell>
          <cell r="H9">
            <v>100</v>
          </cell>
          <cell r="I9">
            <v>20.733982998133943</v>
          </cell>
        </row>
        <row r="10">
          <cell r="B10" t="str">
            <v>Central</v>
          </cell>
          <cell r="C10">
            <v>7337</v>
          </cell>
          <cell r="D10">
            <v>666</v>
          </cell>
          <cell r="E10">
            <v>90.77279542047158</v>
          </cell>
          <cell r="F10">
            <v>286</v>
          </cell>
          <cell r="G10">
            <v>38.980509745127435</v>
          </cell>
          <cell r="H10">
            <v>276</v>
          </cell>
          <cell r="I10">
            <v>37.61755485893417</v>
          </cell>
        </row>
        <row r="11">
          <cell r="B11" t="str">
            <v>Assiniboine</v>
          </cell>
          <cell r="C11">
            <v>4667</v>
          </cell>
          <cell r="D11">
            <v>541</v>
          </cell>
          <cell r="E11">
            <v>115.9202914077566</v>
          </cell>
          <cell r="F11">
            <v>156</v>
          </cell>
          <cell r="G11">
            <v>33.42618384401114</v>
          </cell>
          <cell r="H11">
            <v>193</v>
          </cell>
          <cell r="I11">
            <v>41.354188986500965</v>
          </cell>
        </row>
        <row r="12">
          <cell r="B12" t="str">
            <v>Parkland</v>
          </cell>
          <cell r="C12">
            <v>2827</v>
          </cell>
          <cell r="D12">
            <v>844</v>
          </cell>
          <cell r="E12">
            <v>298.5496993279094</v>
          </cell>
          <cell r="F12">
            <v>157</v>
          </cell>
          <cell r="G12">
            <v>55.53590378493102</v>
          </cell>
          <cell r="H12">
            <v>246</v>
          </cell>
          <cell r="I12">
            <v>87.01804032543332</v>
          </cell>
        </row>
        <row r="13">
          <cell r="B13" t="str">
            <v>Norman</v>
          </cell>
          <cell r="C13">
            <v>2395</v>
          </cell>
          <cell r="D13">
            <v>468</v>
          </cell>
          <cell r="E13">
            <v>195.4070981210856</v>
          </cell>
          <cell r="F13">
            <v>126</v>
          </cell>
          <cell r="G13">
            <v>52.609603340292274</v>
          </cell>
          <cell r="H13">
            <v>188</v>
          </cell>
          <cell r="I13">
            <v>78.49686847599165</v>
          </cell>
        </row>
        <row r="14">
          <cell r="B14" t="str">
            <v>Burntwood</v>
          </cell>
          <cell r="C14">
            <v>6101</v>
          </cell>
          <cell r="D14">
            <v>1106</v>
          </cell>
          <cell r="E14">
            <v>181.28175708900181</v>
          </cell>
          <cell r="F14">
            <v>316</v>
          </cell>
          <cell r="G14">
            <v>51.7947877397148</v>
          </cell>
          <cell r="H14">
            <v>286</v>
          </cell>
          <cell r="I14">
            <v>46.87756105556466</v>
          </cell>
        </row>
        <row r="15">
          <cell r="B15" t="str">
            <v>Churchill</v>
          </cell>
          <cell r="C15">
            <v>149</v>
          </cell>
          <cell r="D15">
            <v>15</v>
          </cell>
          <cell r="E15">
            <v>100.67114093959732</v>
          </cell>
          <cell r="F15">
            <v>7</v>
          </cell>
          <cell r="G15">
            <v>46.97986577181208</v>
          </cell>
          <cell r="H15">
            <v>6</v>
          </cell>
          <cell r="I15">
            <v>40.26845637583892</v>
          </cell>
        </row>
        <row r="16">
          <cell r="B16" t="str">
            <v> MANITOBA</v>
          </cell>
          <cell r="C16">
            <v>85087</v>
          </cell>
          <cell r="D16">
            <v>6346</v>
          </cell>
          <cell r="E16">
            <v>74.58248616122322</v>
          </cell>
          <cell r="F16">
            <v>2243</v>
          </cell>
          <cell r="G16">
            <v>26.361253775547382</v>
          </cell>
          <cell r="H16">
            <v>2328</v>
          </cell>
          <cell r="I16">
            <v>27.360231292676907</v>
          </cell>
        </row>
        <row r="18">
          <cell r="B18" t="str">
            <v>NOTES:</v>
          </cell>
          <cell r="C18" t="str">
            <v>Live Births = count of live born babies</v>
          </cell>
        </row>
        <row r="19">
          <cell r="C19" t="str">
            <v>Rate per 1000 = count of babies hospitalized in diagnosis category per 1000 live born babies</v>
          </cell>
        </row>
        <row r="20">
          <cell r="B20" t="str">
            <v>CRITERIA:</v>
          </cell>
          <cell r="C20" t="str">
            <v>&gt; only one admission per diagnosic category per fiscal year counted per baby</v>
          </cell>
        </row>
        <row r="21">
          <cell r="C21" t="str">
            <v>&gt; only admissions without neonatal admissions for same diagnosis included</v>
          </cell>
        </row>
        <row r="22">
          <cell r="C22" t="str">
            <v>&gt; birth admissions, transfer admissions and day surgery admissions excluded</v>
          </cell>
        </row>
        <row r="23">
          <cell r="C23" t="str">
            <v>&gt; only Manitoba resident babies counted</v>
          </cell>
        </row>
        <row r="24">
          <cell r="C24" t="str">
            <v>Convulsions, Pyrexia &amp; Other Symptoms = admissions where any of 16 diagnosis fields contain ICD9CM codes 780 - 799</v>
          </cell>
        </row>
        <row r="25">
          <cell r="C25" t="str">
            <v>Diseases of the Digestive System = admissions where any of 16 diagnosis fields contain ICD9CM codes 520 - 579</v>
          </cell>
        </row>
        <row r="26">
          <cell r="C26" t="str">
            <v>Respiratory Infections = admissions where any of 16 diagnosis fields contain ICD9CM codes 460 - 519 or 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HA 10 (Winnipeg)"/>
      <sheetName val="RHA 15 (Brandon)"/>
      <sheetName val="RHA 20 (North Eastman)"/>
      <sheetName val="RHA 25 (South Eastman)"/>
      <sheetName val="RHA 30 (Interlake)"/>
      <sheetName val="RHA 40 (Central)"/>
      <sheetName val="RHA 45 (Assiniboine)"/>
      <sheetName val="RHA 60 (Parkland)"/>
      <sheetName val="RHA 70 (Norman)"/>
      <sheetName val="RHA 80 (Burntwood)"/>
      <sheetName val="RHA 90 (Churchill)"/>
      <sheetName val="Rural South"/>
      <sheetName val="rural south high risk chart"/>
      <sheetName val="rural south low risk chart"/>
      <sheetName val="high risk Wpg."/>
      <sheetName val="low risk Wpg."/>
      <sheetName val="high risk Brandon"/>
      <sheetName val="low risk Brandon"/>
      <sheetName val="north"/>
      <sheetName val="high risk north"/>
      <sheetName val="low risk north"/>
      <sheetName val="All MB"/>
      <sheetName val="All MB high risk"/>
      <sheetName val="All MB low risk"/>
      <sheetName val="ASSISTER_RHAS"/>
    </sheetNames>
    <sheetDataSet>
      <sheetData sheetId="24">
        <row r="1">
          <cell r="A1" t="str">
            <v>ptrha</v>
          </cell>
          <cell r="B1" t="str">
            <v>fiscalyear</v>
          </cell>
          <cell r="C1" t="str">
            <v>H_genprac</v>
          </cell>
          <cell r="D1" t="str">
            <v>H_genprac_rate</v>
          </cell>
          <cell r="E1" t="str">
            <v>H_obsgyn</v>
          </cell>
          <cell r="F1" t="str">
            <v>H_obsgyn_rate</v>
          </cell>
          <cell r="G1" t="str">
            <v>H_midwife</v>
          </cell>
          <cell r="H1" t="str">
            <v>H_midwife_rate</v>
          </cell>
          <cell r="I1" t="str">
            <v>H_total</v>
          </cell>
          <cell r="J1" t="str">
            <v>L_genprac</v>
          </cell>
          <cell r="K1" t="str">
            <v>L_genprac_rate</v>
          </cell>
          <cell r="L1" t="str">
            <v>L_obsgyn</v>
          </cell>
          <cell r="M1" t="str">
            <v>L_obsgyn_rate</v>
          </cell>
          <cell r="N1" t="str">
            <v>L_midwife</v>
          </cell>
          <cell r="O1" t="str">
            <v>L_midwife_rate</v>
          </cell>
          <cell r="P1" t="str">
            <v>L_total</v>
          </cell>
        </row>
        <row r="2">
          <cell r="A2" t="str">
            <v>10 - Winnipeg</v>
          </cell>
          <cell r="B2" t="str">
            <v>1988/1989</v>
          </cell>
          <cell r="C2">
            <v>336</v>
          </cell>
          <cell r="D2">
            <v>20.63882063882064</v>
          </cell>
          <cell r="E2">
            <v>1280</v>
          </cell>
          <cell r="F2">
            <v>78.62407862407862</v>
          </cell>
          <cell r="G2">
            <v>0</v>
          </cell>
          <cell r="H2">
            <v>0</v>
          </cell>
          <cell r="I2">
            <v>1628</v>
          </cell>
          <cell r="J2">
            <v>2484</v>
          </cell>
          <cell r="K2">
            <v>32.385919165580184</v>
          </cell>
          <cell r="L2">
            <v>5084</v>
          </cell>
          <cell r="M2">
            <v>66.28422425032595</v>
          </cell>
          <cell r="N2">
            <v>0</v>
          </cell>
          <cell r="O2">
            <v>0</v>
          </cell>
          <cell r="P2">
            <v>7670</v>
          </cell>
        </row>
        <row r="3">
          <cell r="A3" t="str">
            <v>10 - Winnipeg</v>
          </cell>
          <cell r="B3" t="str">
            <v>1989/1990</v>
          </cell>
          <cell r="C3">
            <v>387</v>
          </cell>
          <cell r="D3">
            <v>21.33406835722161</v>
          </cell>
          <cell r="E3">
            <v>1415</v>
          </cell>
          <cell r="F3">
            <v>78.00441014332966</v>
          </cell>
          <cell r="G3">
            <v>0</v>
          </cell>
          <cell r="H3">
            <v>0</v>
          </cell>
          <cell r="I3">
            <v>1814</v>
          </cell>
          <cell r="J3">
            <v>2391</v>
          </cell>
          <cell r="K3">
            <v>31.345044572627163</v>
          </cell>
          <cell r="L3">
            <v>5144</v>
          </cell>
          <cell r="M3">
            <v>67.43576297850026</v>
          </cell>
          <cell r="N3">
            <v>0</v>
          </cell>
          <cell r="O3">
            <v>0</v>
          </cell>
          <cell r="P3">
            <v>7628</v>
          </cell>
        </row>
        <row r="4">
          <cell r="A4" t="str">
            <v>10 - Winnipeg</v>
          </cell>
          <cell r="B4" t="str">
            <v>1990/1991</v>
          </cell>
          <cell r="C4">
            <v>333</v>
          </cell>
          <cell r="D4">
            <v>18.367346938775512</v>
          </cell>
          <cell r="E4">
            <v>1466</v>
          </cell>
          <cell r="F4">
            <v>80.86045228902371</v>
          </cell>
          <cell r="G4">
            <v>0</v>
          </cell>
          <cell r="H4">
            <v>0</v>
          </cell>
          <cell r="I4">
            <v>1813</v>
          </cell>
          <cell r="J4">
            <v>2164</v>
          </cell>
          <cell r="K4">
            <v>28.287581699346404</v>
          </cell>
          <cell r="L4">
            <v>5396</v>
          </cell>
          <cell r="M4">
            <v>70.5359477124183</v>
          </cell>
          <cell r="N4">
            <v>0</v>
          </cell>
          <cell r="O4">
            <v>0</v>
          </cell>
          <cell r="P4">
            <v>7650</v>
          </cell>
        </row>
        <row r="5">
          <cell r="A5" t="str">
            <v>10 - Winnipeg</v>
          </cell>
          <cell r="B5" t="str">
            <v>1991/1992</v>
          </cell>
          <cell r="C5">
            <v>361</v>
          </cell>
          <cell r="D5">
            <v>18.37150127226463</v>
          </cell>
          <cell r="E5">
            <v>1596</v>
          </cell>
          <cell r="F5">
            <v>81.22137404580153</v>
          </cell>
          <cell r="G5">
            <v>0</v>
          </cell>
          <cell r="H5">
            <v>0</v>
          </cell>
          <cell r="I5">
            <v>1965</v>
          </cell>
          <cell r="J5">
            <v>1981</v>
          </cell>
          <cell r="K5">
            <v>26.615611984414887</v>
          </cell>
          <cell r="L5">
            <v>5392</v>
          </cell>
          <cell r="M5">
            <v>72.44390702673653</v>
          </cell>
          <cell r="N5">
            <v>0</v>
          </cell>
          <cell r="O5">
            <v>0</v>
          </cell>
          <cell r="P5">
            <v>7443</v>
          </cell>
        </row>
        <row r="6">
          <cell r="A6" t="str">
            <v>10 - Winnipeg</v>
          </cell>
          <cell r="B6" t="str">
            <v>1992/1993</v>
          </cell>
          <cell r="C6">
            <v>335</v>
          </cell>
          <cell r="D6">
            <v>17.3305742369374</v>
          </cell>
          <cell r="E6">
            <v>1591</v>
          </cell>
          <cell r="F6">
            <v>82.30729436109674</v>
          </cell>
          <cell r="G6">
            <v>0</v>
          </cell>
          <cell r="H6">
            <v>0</v>
          </cell>
          <cell r="I6">
            <v>1933</v>
          </cell>
          <cell r="J6">
            <v>1724</v>
          </cell>
          <cell r="K6">
            <v>23.98108220893031</v>
          </cell>
          <cell r="L6">
            <v>5385</v>
          </cell>
          <cell r="M6">
            <v>74.90610655167617</v>
          </cell>
          <cell r="N6">
            <v>0</v>
          </cell>
          <cell r="O6">
            <v>0</v>
          </cell>
          <cell r="P6">
            <v>7189</v>
          </cell>
        </row>
        <row r="7">
          <cell r="A7" t="str">
            <v>10 - Winnipeg</v>
          </cell>
          <cell r="B7" t="str">
            <v>1993/1994</v>
          </cell>
          <cell r="C7">
            <v>267</v>
          </cell>
          <cell r="D7">
            <v>14.622124863088718</v>
          </cell>
          <cell r="E7">
            <v>1548</v>
          </cell>
          <cell r="F7">
            <v>84.77546549835706</v>
          </cell>
          <cell r="G7">
            <v>0</v>
          </cell>
          <cell r="H7">
            <v>0</v>
          </cell>
          <cell r="I7">
            <v>1826</v>
          </cell>
          <cell r="J7">
            <v>1558</v>
          </cell>
          <cell r="K7">
            <v>21.623872310895212</v>
          </cell>
          <cell r="L7">
            <v>5575</v>
          </cell>
          <cell r="M7">
            <v>77.3768216516308</v>
          </cell>
          <cell r="N7">
            <v>0</v>
          </cell>
          <cell r="O7">
            <v>0</v>
          </cell>
          <cell r="P7">
            <v>7205</v>
          </cell>
        </row>
        <row r="8">
          <cell r="A8" t="str">
            <v>10 - Winnipeg</v>
          </cell>
          <cell r="B8" t="str">
            <v>1994/1995</v>
          </cell>
          <cell r="C8">
            <v>253</v>
          </cell>
          <cell r="D8">
            <v>13.764961915125136</v>
          </cell>
          <cell r="E8">
            <v>1579</v>
          </cell>
          <cell r="F8">
            <v>85.90859630032644</v>
          </cell>
          <cell r="G8">
            <v>0</v>
          </cell>
          <cell r="H8">
            <v>0</v>
          </cell>
          <cell r="I8">
            <v>1838</v>
          </cell>
          <cell r="J8">
            <v>1535</v>
          </cell>
          <cell r="K8">
            <v>21.510650224215247</v>
          </cell>
          <cell r="L8">
            <v>5514</v>
          </cell>
          <cell r="M8">
            <v>77.2701793721973</v>
          </cell>
          <cell r="N8">
            <v>0</v>
          </cell>
          <cell r="O8">
            <v>0</v>
          </cell>
          <cell r="P8">
            <v>7136</v>
          </cell>
        </row>
        <row r="9">
          <cell r="A9" t="str">
            <v>10 - Winnipeg</v>
          </cell>
          <cell r="B9" t="str">
            <v>1995/1996</v>
          </cell>
          <cell r="C9">
            <v>283</v>
          </cell>
          <cell r="D9">
            <v>14.84784889821616</v>
          </cell>
          <cell r="E9">
            <v>1615</v>
          </cell>
          <cell r="F9">
            <v>84.73242392444911</v>
          </cell>
          <cell r="G9">
            <v>0</v>
          </cell>
          <cell r="H9">
            <v>0</v>
          </cell>
          <cell r="I9">
            <v>1906</v>
          </cell>
          <cell r="J9">
            <v>1375</v>
          </cell>
          <cell r="K9">
            <v>20.93483556638246</v>
          </cell>
          <cell r="L9">
            <v>5128</v>
          </cell>
          <cell r="M9">
            <v>78.07551766138855</v>
          </cell>
          <cell r="N9">
            <v>0</v>
          </cell>
          <cell r="O9">
            <v>0</v>
          </cell>
          <cell r="P9">
            <v>6568</v>
          </cell>
        </row>
        <row r="10">
          <cell r="A10" t="str">
            <v>10 - Winnipeg</v>
          </cell>
          <cell r="B10" t="str">
            <v>1996/1997</v>
          </cell>
          <cell r="C10">
            <v>234</v>
          </cell>
          <cell r="D10">
            <v>13.123948401570386</v>
          </cell>
          <cell r="E10">
            <v>1541</v>
          </cell>
          <cell r="F10">
            <v>86.42736960179472</v>
          </cell>
          <cell r="G10">
            <v>0</v>
          </cell>
          <cell r="H10">
            <v>0</v>
          </cell>
          <cell r="I10">
            <v>1783</v>
          </cell>
          <cell r="J10">
            <v>1329</v>
          </cell>
          <cell r="K10">
            <v>20.99857797440354</v>
          </cell>
          <cell r="L10">
            <v>4941</v>
          </cell>
          <cell r="M10">
            <v>78.06920524569442</v>
          </cell>
          <cell r="N10">
            <v>0</v>
          </cell>
          <cell r="O10">
            <v>0</v>
          </cell>
          <cell r="P10">
            <v>6329</v>
          </cell>
        </row>
        <row r="11">
          <cell r="A11" t="str">
            <v>10 - Winnipeg</v>
          </cell>
          <cell r="B11" t="str">
            <v>1997/1998</v>
          </cell>
          <cell r="C11">
            <v>232</v>
          </cell>
          <cell r="D11">
            <v>13.727810650887575</v>
          </cell>
          <cell r="E11">
            <v>1450</v>
          </cell>
          <cell r="F11">
            <v>85.79881656804734</v>
          </cell>
          <cell r="G11">
            <v>0</v>
          </cell>
          <cell r="H11">
            <v>0</v>
          </cell>
          <cell r="I11">
            <v>1690</v>
          </cell>
          <cell r="J11">
            <v>1184</v>
          </cell>
          <cell r="K11">
            <v>19.95954146999326</v>
          </cell>
          <cell r="L11">
            <v>4668</v>
          </cell>
          <cell r="M11">
            <v>78.6918408631153</v>
          </cell>
          <cell r="N11">
            <v>0</v>
          </cell>
          <cell r="O11">
            <v>0</v>
          </cell>
          <cell r="P11">
            <v>5932</v>
          </cell>
        </row>
        <row r="12">
          <cell r="A12" t="str">
            <v>10 - Winnipeg</v>
          </cell>
          <cell r="B12" t="str">
            <v>1998/1999</v>
          </cell>
          <cell r="C12">
            <v>149</v>
          </cell>
          <cell r="D12">
            <v>8.607741190063548</v>
          </cell>
          <cell r="E12">
            <v>1572</v>
          </cell>
          <cell r="F12">
            <v>90.81455805892547</v>
          </cell>
          <cell r="G12">
            <v>0</v>
          </cell>
          <cell r="H12">
            <v>0</v>
          </cell>
          <cell r="I12">
            <v>1731</v>
          </cell>
          <cell r="J12">
            <v>983</v>
          </cell>
          <cell r="K12">
            <v>17.233520336605892</v>
          </cell>
          <cell r="L12">
            <v>4660</v>
          </cell>
          <cell r="M12">
            <v>81.69705469845722</v>
          </cell>
          <cell r="N12">
            <v>0</v>
          </cell>
          <cell r="O12">
            <v>0</v>
          </cell>
          <cell r="P12">
            <v>5704</v>
          </cell>
        </row>
        <row r="13">
          <cell r="A13" t="str">
            <v>10 - Winnipeg</v>
          </cell>
          <cell r="B13" t="str">
            <v>1999/2000</v>
          </cell>
          <cell r="C13">
            <v>141</v>
          </cell>
          <cell r="D13">
            <v>7.877094972067039</v>
          </cell>
          <cell r="E13">
            <v>1631</v>
          </cell>
          <cell r="F13">
            <v>91.11731843575419</v>
          </cell>
          <cell r="G13">
            <v>0</v>
          </cell>
          <cell r="H13">
            <v>0</v>
          </cell>
          <cell r="I13">
            <v>1790</v>
          </cell>
          <cell r="J13">
            <v>889</v>
          </cell>
          <cell r="K13">
            <v>15.701165665842458</v>
          </cell>
          <cell r="L13">
            <v>4726</v>
          </cell>
          <cell r="M13">
            <v>83.4687389614977</v>
          </cell>
          <cell r="N13">
            <v>0</v>
          </cell>
          <cell r="O13">
            <v>0</v>
          </cell>
          <cell r="P13">
            <v>5662</v>
          </cell>
        </row>
        <row r="14">
          <cell r="A14" t="str">
            <v>10 - Winnipeg</v>
          </cell>
          <cell r="B14" t="str">
            <v>2000/2001</v>
          </cell>
          <cell r="C14">
            <v>177</v>
          </cell>
          <cell r="D14">
            <v>9.384941675503711</v>
          </cell>
          <cell r="E14">
            <v>1699</v>
          </cell>
          <cell r="F14">
            <v>90.084835630965</v>
          </cell>
          <cell r="G14">
            <v>7</v>
          </cell>
          <cell r="H14">
            <v>0.3711558854718982</v>
          </cell>
          <cell r="I14">
            <v>1886</v>
          </cell>
          <cell r="J14">
            <v>743</v>
          </cell>
          <cell r="K14">
            <v>13.766907541226608</v>
          </cell>
          <cell r="L14">
            <v>4529</v>
          </cell>
          <cell r="M14">
            <v>83.91699092088197</v>
          </cell>
          <cell r="N14">
            <v>57</v>
          </cell>
          <cell r="O14">
            <v>1.056142301278488</v>
          </cell>
          <cell r="P14">
            <v>5397</v>
          </cell>
        </row>
        <row r="15">
          <cell r="A15" t="str">
            <v>10 - Winnipeg</v>
          </cell>
          <cell r="B15" t="str">
            <v>2001/2002</v>
          </cell>
          <cell r="C15">
            <v>142</v>
          </cell>
          <cell r="D15">
            <v>7.461902259590121</v>
          </cell>
          <cell r="E15">
            <v>1750</v>
          </cell>
          <cell r="F15">
            <v>91.96006305832896</v>
          </cell>
          <cell r="G15">
            <v>5</v>
          </cell>
          <cell r="H15">
            <v>0.2627430373095113</v>
          </cell>
          <cell r="I15">
            <v>1903</v>
          </cell>
          <cell r="J15">
            <v>684</v>
          </cell>
          <cell r="K15">
            <v>12.833020637898686</v>
          </cell>
          <cell r="L15">
            <v>4446</v>
          </cell>
          <cell r="M15">
            <v>83.41463414634147</v>
          </cell>
          <cell r="N15">
            <v>137</v>
          </cell>
          <cell r="O15">
            <v>2.5703564727954973</v>
          </cell>
          <cell r="P15">
            <v>5330</v>
          </cell>
        </row>
        <row r="16">
          <cell r="A16" t="str">
            <v>10 - Winnipeg</v>
          </cell>
          <cell r="B16" t="str">
            <v>2002/2003</v>
          </cell>
          <cell r="C16">
            <v>117</v>
          </cell>
          <cell r="D16">
            <v>6.348345089527943</v>
          </cell>
          <cell r="E16">
            <v>1710</v>
          </cell>
          <cell r="F16">
            <v>92.78350515463917</v>
          </cell>
          <cell r="G16">
            <v>8</v>
          </cell>
          <cell r="H16">
            <v>0.43407487791644056</v>
          </cell>
          <cell r="I16">
            <v>1843</v>
          </cell>
          <cell r="J16">
            <v>600</v>
          </cell>
          <cell r="K16">
            <v>11.576307158016593</v>
          </cell>
          <cell r="L16">
            <v>4382</v>
          </cell>
          <cell r="M16">
            <v>84.54562994404785</v>
          </cell>
          <cell r="N16">
            <v>163</v>
          </cell>
          <cell r="O16">
            <v>3.144896777927841</v>
          </cell>
          <cell r="P16">
            <v>5183</v>
          </cell>
        </row>
        <row r="18">
          <cell r="A18" t="str">
            <v>15 - Brandon</v>
          </cell>
        </row>
        <row r="19">
          <cell r="A19" t="str">
            <v>15 - Brandon</v>
          </cell>
        </row>
        <row r="20">
          <cell r="A20" t="str">
            <v>15 - Brandon</v>
          </cell>
        </row>
        <row r="21">
          <cell r="A21" t="str">
            <v>15 - Brandon</v>
          </cell>
        </row>
        <row r="22">
          <cell r="A22" t="str">
            <v>15 - Brandon</v>
          </cell>
        </row>
        <row r="23">
          <cell r="A23" t="str">
            <v>15 - Brandon</v>
          </cell>
        </row>
        <row r="24">
          <cell r="A24" t="str">
            <v>15 - Brandon</v>
          </cell>
        </row>
        <row r="25">
          <cell r="A25" t="str">
            <v>15 - Brandon</v>
          </cell>
        </row>
        <row r="26">
          <cell r="A26" t="str">
            <v>15 - Brandon</v>
          </cell>
        </row>
        <row r="27">
          <cell r="A27" t="str">
            <v>15 - Brandon</v>
          </cell>
        </row>
        <row r="28">
          <cell r="A28" t="str">
            <v>15 - Brandon</v>
          </cell>
        </row>
        <row r="29">
          <cell r="A29" t="str">
            <v>15 - Brandon</v>
          </cell>
        </row>
        <row r="30">
          <cell r="A30" t="str">
            <v>15 - Brandon</v>
          </cell>
        </row>
        <row r="31">
          <cell r="A31" t="str">
            <v>15 - Brandon</v>
          </cell>
        </row>
        <row r="32">
          <cell r="A32" t="str">
            <v>15 - Brandon</v>
          </cell>
        </row>
        <row r="34">
          <cell r="A34" t="str">
            <v>20 - North Eastman</v>
          </cell>
        </row>
        <row r="35">
          <cell r="A35" t="str">
            <v>20 - North Eastman</v>
          </cell>
        </row>
        <row r="36">
          <cell r="A36" t="str">
            <v>20 - North Eastman</v>
          </cell>
        </row>
        <row r="37">
          <cell r="A37" t="str">
            <v>20 - North Eastman</v>
          </cell>
        </row>
        <row r="38">
          <cell r="A38" t="str">
            <v>20 - North Eastman</v>
          </cell>
        </row>
        <row r="39">
          <cell r="A39" t="str">
            <v>20 - North Eastman</v>
          </cell>
        </row>
        <row r="40">
          <cell r="A40" t="str">
            <v>20 - North Eastman</v>
          </cell>
        </row>
        <row r="41">
          <cell r="A41" t="str">
            <v>20 - North Eastman</v>
          </cell>
        </row>
        <row r="42">
          <cell r="A42" t="str">
            <v>20 - North Eastman</v>
          </cell>
        </row>
        <row r="43">
          <cell r="A43" t="str">
            <v>20 - North Eastman</v>
          </cell>
        </row>
        <row r="44">
          <cell r="A44" t="str">
            <v>20 - North Eastman</v>
          </cell>
        </row>
        <row r="45">
          <cell r="A45" t="str">
            <v>20 - North Eastman</v>
          </cell>
        </row>
        <row r="46">
          <cell r="A46" t="str">
            <v>20 - North Eastman</v>
          </cell>
        </row>
        <row r="47">
          <cell r="A47" t="str">
            <v>20 - North Eastman</v>
          </cell>
        </row>
        <row r="48">
          <cell r="A48" t="str">
            <v>20 - North Eastman</v>
          </cell>
        </row>
        <row r="50">
          <cell r="A50" t="str">
            <v>25 - South Eastman</v>
          </cell>
        </row>
        <row r="51">
          <cell r="A51" t="str">
            <v>25 - South Eastman</v>
          </cell>
        </row>
        <row r="52">
          <cell r="A52" t="str">
            <v>25 - South Eastman</v>
          </cell>
        </row>
        <row r="53">
          <cell r="A53" t="str">
            <v>25 - South Eastman</v>
          </cell>
        </row>
        <row r="54">
          <cell r="A54" t="str">
            <v>25 - South Eastman</v>
          </cell>
        </row>
        <row r="55">
          <cell r="A55" t="str">
            <v>25 - South Eastman</v>
          </cell>
        </row>
        <row r="56">
          <cell r="A56" t="str">
            <v>25 - South Eastman</v>
          </cell>
        </row>
        <row r="57">
          <cell r="A57" t="str">
            <v>25 - South Eastman</v>
          </cell>
        </row>
        <row r="58">
          <cell r="A58" t="str">
            <v>25 - South Eastman</v>
          </cell>
        </row>
        <row r="59">
          <cell r="A59" t="str">
            <v>25 - South Eastman</v>
          </cell>
        </row>
        <row r="60">
          <cell r="A60" t="str">
            <v>25 - South Eastman</v>
          </cell>
        </row>
        <row r="61">
          <cell r="A61" t="str">
            <v>25 - South Eastman</v>
          </cell>
        </row>
        <row r="62">
          <cell r="A62" t="str">
            <v>25 - South Eastman</v>
          </cell>
        </row>
        <row r="63">
          <cell r="A63" t="str">
            <v>25 - South Eastman</v>
          </cell>
        </row>
        <row r="64">
          <cell r="A64" t="str">
            <v>25 - South Eastman</v>
          </cell>
        </row>
        <row r="66">
          <cell r="A66" t="str">
            <v>30 - Interlake</v>
          </cell>
        </row>
        <row r="67">
          <cell r="A67" t="str">
            <v>30 - Interlake</v>
          </cell>
        </row>
        <row r="68">
          <cell r="A68" t="str">
            <v>30 - Interlake</v>
          </cell>
        </row>
        <row r="69">
          <cell r="A69" t="str">
            <v>30 - Interlake</v>
          </cell>
        </row>
        <row r="70">
          <cell r="A70" t="str">
            <v>30 - Interlake</v>
          </cell>
        </row>
        <row r="71">
          <cell r="A71" t="str">
            <v>30 - Interlake</v>
          </cell>
        </row>
        <row r="72">
          <cell r="A72" t="str">
            <v>30 - Interlake</v>
          </cell>
        </row>
        <row r="73">
          <cell r="A73" t="str">
            <v>30 - Interlake</v>
          </cell>
        </row>
        <row r="74">
          <cell r="A74" t="str">
            <v>30 - Interlake</v>
          </cell>
        </row>
        <row r="75">
          <cell r="A75" t="str">
            <v>30 - Interlake</v>
          </cell>
        </row>
        <row r="76">
          <cell r="A76" t="str">
            <v>30 - Interlake</v>
          </cell>
        </row>
        <row r="77">
          <cell r="A77" t="str">
            <v>30 - Interlake</v>
          </cell>
        </row>
        <row r="78">
          <cell r="A78" t="str">
            <v>30 - Interlake</v>
          </cell>
        </row>
        <row r="79">
          <cell r="A79" t="str">
            <v>30 - Interlake</v>
          </cell>
        </row>
        <row r="80">
          <cell r="A80" t="str">
            <v>30 - Interlake</v>
          </cell>
        </row>
        <row r="82">
          <cell r="A82" t="str">
            <v>40 - Central</v>
          </cell>
        </row>
        <row r="83">
          <cell r="A83" t="str">
            <v>40 - Central</v>
          </cell>
        </row>
        <row r="84">
          <cell r="A84" t="str">
            <v>40 - Central</v>
          </cell>
        </row>
        <row r="85">
          <cell r="A85" t="str">
            <v>40 - Central</v>
          </cell>
        </row>
        <row r="86">
          <cell r="A86" t="str">
            <v>40 - Central</v>
          </cell>
        </row>
        <row r="87">
          <cell r="A87" t="str">
            <v>40 - Central</v>
          </cell>
        </row>
        <row r="88">
          <cell r="A88" t="str">
            <v>40 - Central</v>
          </cell>
        </row>
        <row r="89">
          <cell r="A89" t="str">
            <v>40 - Central</v>
          </cell>
        </row>
        <row r="90">
          <cell r="A90" t="str">
            <v>40 - Central</v>
          </cell>
        </row>
        <row r="91">
          <cell r="A91" t="str">
            <v>40 - Central</v>
          </cell>
        </row>
        <row r="92">
          <cell r="A92" t="str">
            <v>40 - Central</v>
          </cell>
        </row>
        <row r="93">
          <cell r="A93" t="str">
            <v>40 - Central</v>
          </cell>
        </row>
        <row r="94">
          <cell r="A94" t="str">
            <v>40 - Central</v>
          </cell>
        </row>
        <row r="95">
          <cell r="A95" t="str">
            <v>40 - Central</v>
          </cell>
        </row>
        <row r="96">
          <cell r="A96" t="str">
            <v>40 - Central</v>
          </cell>
        </row>
        <row r="98">
          <cell r="A98" t="str">
            <v>45 - Assiniboine</v>
          </cell>
        </row>
        <row r="99">
          <cell r="A99" t="str">
            <v>45 - Assiniboine</v>
          </cell>
        </row>
        <row r="100">
          <cell r="A100" t="str">
            <v>45 - Assiniboine</v>
          </cell>
        </row>
        <row r="101">
          <cell r="A101" t="str">
            <v>45 - Assiniboine</v>
          </cell>
        </row>
        <row r="102">
          <cell r="A102" t="str">
            <v>45 - Assiniboine</v>
          </cell>
        </row>
        <row r="103">
          <cell r="A103" t="str">
            <v>45 - Assiniboine</v>
          </cell>
        </row>
        <row r="104">
          <cell r="A104" t="str">
            <v>45 - Assiniboine</v>
          </cell>
        </row>
        <row r="105">
          <cell r="A105" t="str">
            <v>45 - Assiniboine</v>
          </cell>
        </row>
        <row r="106">
          <cell r="A106" t="str">
            <v>45 - Assiniboine</v>
          </cell>
        </row>
        <row r="107">
          <cell r="A107" t="str">
            <v>45 - Assiniboine</v>
          </cell>
        </row>
        <row r="108">
          <cell r="A108" t="str">
            <v>45 - Assiniboine</v>
          </cell>
        </row>
        <row r="109">
          <cell r="A109" t="str">
            <v>45 - Assiniboine</v>
          </cell>
        </row>
        <row r="110">
          <cell r="A110" t="str">
            <v>45 - Assiniboine</v>
          </cell>
        </row>
        <row r="111">
          <cell r="A111" t="str">
            <v>45 - Assiniboine</v>
          </cell>
        </row>
        <row r="112">
          <cell r="A112" t="str">
            <v>45 - Assiniboine</v>
          </cell>
        </row>
        <row r="114">
          <cell r="A114" t="str">
            <v>60 - Parkland</v>
          </cell>
        </row>
        <row r="115">
          <cell r="A115" t="str">
            <v>60 - Parkland</v>
          </cell>
        </row>
        <row r="116">
          <cell r="A116" t="str">
            <v>60 - Parkland</v>
          </cell>
        </row>
        <row r="117">
          <cell r="A117" t="str">
            <v>60 - Parkland</v>
          </cell>
        </row>
        <row r="118">
          <cell r="A118" t="str">
            <v>60 - Parkland</v>
          </cell>
        </row>
        <row r="119">
          <cell r="A119" t="str">
            <v>60 - Parkland</v>
          </cell>
        </row>
        <row r="120">
          <cell r="A120" t="str">
            <v>60 - Parkland</v>
          </cell>
        </row>
        <row r="121">
          <cell r="A121" t="str">
            <v>60 - Parkland</v>
          </cell>
        </row>
        <row r="122">
          <cell r="A122" t="str">
            <v>60 - Parkland</v>
          </cell>
        </row>
        <row r="123">
          <cell r="A123" t="str">
            <v>60 - Parkland</v>
          </cell>
        </row>
        <row r="124">
          <cell r="A124" t="str">
            <v>60 - Parkland</v>
          </cell>
        </row>
        <row r="125">
          <cell r="A125" t="str">
            <v>60 - Parkland</v>
          </cell>
        </row>
        <row r="126">
          <cell r="A126" t="str">
            <v>60 - Parkland</v>
          </cell>
        </row>
        <row r="127">
          <cell r="A127" t="str">
            <v>60 - Parkland</v>
          </cell>
        </row>
        <row r="128">
          <cell r="A128" t="str">
            <v>60 - Parkland</v>
          </cell>
        </row>
        <row r="130">
          <cell r="A130" t="str">
            <v>70 - Norman</v>
          </cell>
        </row>
        <row r="131">
          <cell r="A131" t="str">
            <v>70 - Norman</v>
          </cell>
        </row>
        <row r="132">
          <cell r="A132" t="str">
            <v>70 - Norman</v>
          </cell>
        </row>
        <row r="133">
          <cell r="A133" t="str">
            <v>70 - Norman</v>
          </cell>
        </row>
        <row r="134">
          <cell r="A134" t="str">
            <v>70 - Norman</v>
          </cell>
        </row>
        <row r="135">
          <cell r="A135" t="str">
            <v>70 - Norman</v>
          </cell>
        </row>
        <row r="136">
          <cell r="A136" t="str">
            <v>70 - Norman</v>
          </cell>
        </row>
        <row r="137">
          <cell r="A137" t="str">
            <v>70 - Norman</v>
          </cell>
        </row>
        <row r="138">
          <cell r="A138" t="str">
            <v>70 - Norman</v>
          </cell>
        </row>
        <row r="139">
          <cell r="A139" t="str">
            <v>70 - Norman</v>
          </cell>
        </row>
        <row r="140">
          <cell r="A140" t="str">
            <v>70 - Norman</v>
          </cell>
        </row>
        <row r="141">
          <cell r="A141" t="str">
            <v>70 - Norman</v>
          </cell>
        </row>
        <row r="142">
          <cell r="A142" t="str">
            <v>70 - Norman</v>
          </cell>
        </row>
        <row r="143">
          <cell r="A143" t="str">
            <v>70 - Norman</v>
          </cell>
        </row>
        <row r="144">
          <cell r="A144" t="str">
            <v>70 - Norman</v>
          </cell>
        </row>
        <row r="146">
          <cell r="A146" t="str">
            <v>80 - Burntwood</v>
          </cell>
        </row>
        <row r="147">
          <cell r="A147" t="str">
            <v>80 - Burntwood</v>
          </cell>
        </row>
        <row r="148">
          <cell r="A148" t="str">
            <v>80 - Burntwood</v>
          </cell>
        </row>
        <row r="149">
          <cell r="A149" t="str">
            <v>80 - Burntwood</v>
          </cell>
        </row>
        <row r="150">
          <cell r="A150" t="str">
            <v>80 - Burntwood</v>
          </cell>
        </row>
        <row r="151">
          <cell r="A151" t="str">
            <v>80 - Burntwood</v>
          </cell>
        </row>
        <row r="152">
          <cell r="A152" t="str">
            <v>80 - Burntwood</v>
          </cell>
        </row>
        <row r="153">
          <cell r="A153" t="str">
            <v>80 - Burntwood</v>
          </cell>
        </row>
        <row r="154">
          <cell r="A154" t="str">
            <v>80 - Burntwood</v>
          </cell>
        </row>
        <row r="155">
          <cell r="A155" t="str">
            <v>80 - Burntwood</v>
          </cell>
        </row>
        <row r="156">
          <cell r="A156" t="str">
            <v>80 - Burntwood</v>
          </cell>
        </row>
        <row r="157">
          <cell r="A157" t="str">
            <v>80 - Burntwood</v>
          </cell>
        </row>
        <row r="158">
          <cell r="A158" t="str">
            <v>80 - Burntwood</v>
          </cell>
        </row>
        <row r="159">
          <cell r="A159" t="str">
            <v>80 - Burntwood</v>
          </cell>
        </row>
        <row r="160">
          <cell r="A160" t="str">
            <v>80 - Burntwood</v>
          </cell>
        </row>
        <row r="162">
          <cell r="A162" t="str">
            <v>90 - Churchill</v>
          </cell>
        </row>
        <row r="163">
          <cell r="A163" t="str">
            <v>90 - Churchill</v>
          </cell>
        </row>
        <row r="164">
          <cell r="A164" t="str">
            <v>90 - Churchill</v>
          </cell>
        </row>
        <row r="165">
          <cell r="A165" t="str">
            <v>90 - Churchill</v>
          </cell>
        </row>
        <row r="166">
          <cell r="A166" t="str">
            <v>90 - Churchill</v>
          </cell>
        </row>
        <row r="167">
          <cell r="A167" t="str">
            <v>90 - Churchill</v>
          </cell>
        </row>
        <row r="168">
          <cell r="A168" t="str">
            <v>90 - Churchill</v>
          </cell>
        </row>
        <row r="169">
          <cell r="A169" t="str">
            <v>90 - Churchill</v>
          </cell>
        </row>
        <row r="170">
          <cell r="A170" t="str">
            <v>90 - Churchill</v>
          </cell>
        </row>
        <row r="171">
          <cell r="A171" t="str">
            <v>90 - Churchill</v>
          </cell>
        </row>
        <row r="172">
          <cell r="A172" t="str">
            <v>90 - Churchill</v>
          </cell>
        </row>
        <row r="173">
          <cell r="A173" t="str">
            <v>90 - Churchill</v>
          </cell>
        </row>
        <row r="174">
          <cell r="A174" t="str">
            <v>90 - Churchill</v>
          </cell>
        </row>
        <row r="175">
          <cell r="A175" t="str">
            <v>90 - Churchill</v>
          </cell>
        </row>
        <row r="176">
          <cell r="A176" t="str">
            <v>90 - Churchill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onatal deaths"/>
      <sheetName val="neonat death chart"/>
      <sheetName val="post neonatal deaths"/>
      <sheetName val="postneontal deaths chart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gure 18-Chart"/>
      <sheetName val="Figure 18-Data"/>
      <sheetName val="Figure 19-Chart"/>
      <sheetName val="Figure 19-Data"/>
      <sheetName val="Figure 20-Chart"/>
      <sheetName val="Figure 20-Data"/>
      <sheetName val="Figure 21-Chart"/>
      <sheetName val="Figure 21-Data"/>
      <sheetName val="Figure 22-Chart"/>
      <sheetName val="Figure 22-Data"/>
      <sheetName val="Figure 23-Chart"/>
      <sheetName val="Figure 23-Data"/>
      <sheetName val="Figure 24-Chart"/>
      <sheetName val="Figure 24-Data"/>
      <sheetName val="Table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ernal Readmission"/>
      <sheetName val="mat read 5 yr groups"/>
      <sheetName val="matread chart"/>
      <sheetName val="Birth Rates Revised"/>
      <sheetName val="Teen Pregnancy Rate"/>
      <sheetName val="12 to 14"/>
      <sheetName val="15 to 17"/>
      <sheetName val="18 &amp; 19"/>
      <sheetName val="Sheet1"/>
    </sheetNames>
    <sheetDataSet>
      <sheetData sheetId="0">
        <row r="4">
          <cell r="B4" t="str">
            <v>Cases Readmitted</v>
          </cell>
          <cell r="C4" t="str">
            <v>Deliveries</v>
          </cell>
          <cell r="D4" t="str">
            <v>Rate per 100</v>
          </cell>
          <cell r="E4" t="str">
            <v>Cases Readmitted</v>
          </cell>
          <cell r="F4" t="str">
            <v>Deliveries</v>
          </cell>
          <cell r="G4" t="str">
            <v>Rate per 100</v>
          </cell>
          <cell r="H4" t="str">
            <v>Cases Readmitted</v>
          </cell>
          <cell r="I4" t="str">
            <v>Deliveries</v>
          </cell>
          <cell r="J4" t="str">
            <v>Rate per 100</v>
          </cell>
          <cell r="K4" t="str">
            <v>Cases Readmitted</v>
          </cell>
          <cell r="L4" t="str">
            <v>Deliveries</v>
          </cell>
          <cell r="M4" t="str">
            <v>Rate per 100</v>
          </cell>
          <cell r="N4" t="str">
            <v>Cases Readmitted</v>
          </cell>
          <cell r="O4" t="str">
            <v>Deliveries</v>
          </cell>
          <cell r="P4" t="str">
            <v>Rate per 100</v>
          </cell>
          <cell r="Q4" t="str">
            <v>Cases Readmitted</v>
          </cell>
          <cell r="R4" t="str">
            <v>Deliveries</v>
          </cell>
          <cell r="S4" t="str">
            <v>Rate per 100</v>
          </cell>
          <cell r="T4" t="str">
            <v>Cases Readmitted</v>
          </cell>
          <cell r="U4" t="str">
            <v>Deliveries</v>
          </cell>
          <cell r="V4" t="str">
            <v>Rate per 100</v>
          </cell>
          <cell r="W4" t="str">
            <v>Cases Readmitted</v>
          </cell>
          <cell r="X4" t="str">
            <v>Deliveries</v>
          </cell>
          <cell r="Y4" t="str">
            <v>Rate per 100</v>
          </cell>
          <cell r="Z4" t="str">
            <v>Cases Readmitted</v>
          </cell>
          <cell r="AA4" t="str">
            <v>Deliveries</v>
          </cell>
          <cell r="AB4" t="str">
            <v>Rate per 100</v>
          </cell>
          <cell r="AC4" t="str">
            <v>Cases Readmitted</v>
          </cell>
          <cell r="AD4" t="str">
            <v>Deliveries</v>
          </cell>
          <cell r="AE4" t="str">
            <v>Rate per 100</v>
          </cell>
          <cell r="AF4" t="str">
            <v>Cases Readmitted</v>
          </cell>
          <cell r="AG4" t="str">
            <v>Deliveries</v>
          </cell>
          <cell r="AH4" t="str">
            <v>Rate</v>
          </cell>
          <cell r="AI4" t="str">
            <v>Cases Readmitted</v>
          </cell>
          <cell r="AJ4" t="str">
            <v>Deliveries</v>
          </cell>
          <cell r="AK4" t="str">
            <v>Rate per 100</v>
          </cell>
        </row>
        <row r="5">
          <cell r="A5" t="str">
            <v>1988/1989</v>
          </cell>
          <cell r="B5">
            <v>267</v>
          </cell>
          <cell r="C5">
            <v>9298</v>
          </cell>
          <cell r="D5">
            <v>2.8715852871585286</v>
          </cell>
          <cell r="E5">
            <v>25</v>
          </cell>
          <cell r="F5">
            <v>742</v>
          </cell>
          <cell r="G5">
            <v>3.3692722371967654</v>
          </cell>
          <cell r="H5">
            <v>24</v>
          </cell>
          <cell r="I5">
            <v>511</v>
          </cell>
          <cell r="J5">
            <v>4.6966731898238745</v>
          </cell>
          <cell r="K5">
            <v>11</v>
          </cell>
          <cell r="L5">
            <v>741</v>
          </cell>
          <cell r="M5">
            <v>1.484480431848853</v>
          </cell>
          <cell r="N5">
            <v>54</v>
          </cell>
          <cell r="O5">
            <v>990</v>
          </cell>
          <cell r="P5">
            <v>5.454545454545454</v>
          </cell>
          <cell r="Q5">
            <v>63</v>
          </cell>
          <cell r="R5">
            <v>1518</v>
          </cell>
          <cell r="S5">
            <v>4.150197628458498</v>
          </cell>
          <cell r="T5">
            <v>50</v>
          </cell>
          <cell r="U5">
            <v>1004</v>
          </cell>
          <cell r="V5">
            <v>4.9800796812749</v>
          </cell>
          <cell r="W5">
            <v>44</v>
          </cell>
          <cell r="X5">
            <v>500</v>
          </cell>
          <cell r="Y5">
            <v>8.8</v>
          </cell>
          <cell r="Z5">
            <v>28</v>
          </cell>
          <cell r="AA5">
            <v>430</v>
          </cell>
          <cell r="AB5">
            <v>6.511627906976744</v>
          </cell>
          <cell r="AC5">
            <v>76</v>
          </cell>
          <cell r="AD5">
            <v>1324</v>
          </cell>
          <cell r="AE5">
            <v>5.740181268882175</v>
          </cell>
          <cell r="AF5">
            <v>0</v>
          </cell>
          <cell r="AG5">
            <v>25</v>
          </cell>
          <cell r="AH5">
            <v>0</v>
          </cell>
          <cell r="AI5">
            <v>642</v>
          </cell>
          <cell r="AJ5">
            <v>17083</v>
          </cell>
          <cell r="AK5">
            <v>3.7581221096997015</v>
          </cell>
        </row>
        <row r="6">
          <cell r="A6" t="str">
            <v>1989/1990</v>
          </cell>
          <cell r="B6">
            <v>264</v>
          </cell>
          <cell r="C6">
            <v>9442</v>
          </cell>
          <cell r="D6">
            <v>2.7960177928405</v>
          </cell>
          <cell r="E6">
            <v>25</v>
          </cell>
          <cell r="F6">
            <v>733</v>
          </cell>
          <cell r="G6">
            <v>3.4106412005457027</v>
          </cell>
          <cell r="H6">
            <v>21</v>
          </cell>
          <cell r="I6">
            <v>544</v>
          </cell>
          <cell r="J6">
            <v>3.860294117647059</v>
          </cell>
          <cell r="K6">
            <v>21</v>
          </cell>
          <cell r="L6">
            <v>763</v>
          </cell>
          <cell r="M6">
            <v>2.7522935779816513</v>
          </cell>
          <cell r="N6">
            <v>39</v>
          </cell>
          <cell r="O6">
            <v>1009</v>
          </cell>
          <cell r="P6">
            <v>3.865213082259663</v>
          </cell>
          <cell r="Q6">
            <v>49</v>
          </cell>
          <cell r="R6">
            <v>1459</v>
          </cell>
          <cell r="S6">
            <v>3.3584647018505827</v>
          </cell>
          <cell r="T6">
            <v>56</v>
          </cell>
          <cell r="U6">
            <v>1028</v>
          </cell>
          <cell r="V6">
            <v>5.447470817120623</v>
          </cell>
          <cell r="W6">
            <v>27</v>
          </cell>
          <cell r="X6">
            <v>628</v>
          </cell>
          <cell r="Y6">
            <v>4.2993630573248405</v>
          </cell>
          <cell r="Z6">
            <v>45</v>
          </cell>
          <cell r="AA6">
            <v>488</v>
          </cell>
          <cell r="AB6">
            <v>9.221311475409836</v>
          </cell>
          <cell r="AC6">
            <v>58</v>
          </cell>
          <cell r="AD6">
            <v>1181</v>
          </cell>
          <cell r="AE6">
            <v>4.911092294665537</v>
          </cell>
          <cell r="AF6">
            <v>3</v>
          </cell>
          <cell r="AG6">
            <v>39</v>
          </cell>
          <cell r="AH6">
            <v>7.6923076923076925</v>
          </cell>
          <cell r="AI6">
            <v>608</v>
          </cell>
          <cell r="AJ6">
            <v>17314</v>
          </cell>
          <cell r="AK6">
            <v>3.5116091024604366</v>
          </cell>
        </row>
        <row r="7">
          <cell r="A7" t="str">
            <v>1990/1991</v>
          </cell>
          <cell r="B7">
            <v>297</v>
          </cell>
          <cell r="C7">
            <v>9463</v>
          </cell>
          <cell r="D7">
            <v>3.138539575187573</v>
          </cell>
          <cell r="E7">
            <v>17</v>
          </cell>
          <cell r="F7">
            <v>709</v>
          </cell>
          <cell r="G7">
            <v>2.397743300423131</v>
          </cell>
          <cell r="H7">
            <v>26</v>
          </cell>
          <cell r="I7">
            <v>534</v>
          </cell>
          <cell r="J7">
            <v>4.868913857677903</v>
          </cell>
          <cell r="K7">
            <v>20</v>
          </cell>
          <cell r="L7">
            <v>812</v>
          </cell>
          <cell r="M7">
            <v>2.4630541871921183</v>
          </cell>
          <cell r="N7">
            <v>35</v>
          </cell>
          <cell r="O7">
            <v>950</v>
          </cell>
          <cell r="P7">
            <v>3.6842105263157894</v>
          </cell>
          <cell r="Q7">
            <v>64</v>
          </cell>
          <cell r="R7">
            <v>1460</v>
          </cell>
          <cell r="S7">
            <v>4.383561643835616</v>
          </cell>
          <cell r="T7">
            <v>69</v>
          </cell>
          <cell r="U7">
            <v>924</v>
          </cell>
          <cell r="V7">
            <v>7.467532467532467</v>
          </cell>
          <cell r="W7">
            <v>41</v>
          </cell>
          <cell r="X7">
            <v>615</v>
          </cell>
          <cell r="Y7">
            <v>6.666666666666667</v>
          </cell>
          <cell r="Z7">
            <v>34</v>
          </cell>
          <cell r="AA7">
            <v>530</v>
          </cell>
          <cell r="AB7">
            <v>6.415094339622642</v>
          </cell>
          <cell r="AC7">
            <v>63</v>
          </cell>
          <cell r="AD7">
            <v>1177</v>
          </cell>
          <cell r="AE7">
            <v>5.3525913338997455</v>
          </cell>
          <cell r="AF7">
            <v>4</v>
          </cell>
          <cell r="AG7">
            <v>31</v>
          </cell>
          <cell r="AH7">
            <v>12.903225806451612</v>
          </cell>
          <cell r="AI7">
            <v>670</v>
          </cell>
          <cell r="AJ7">
            <v>17205</v>
          </cell>
          <cell r="AK7">
            <v>3.894216797442604</v>
          </cell>
        </row>
        <row r="8">
          <cell r="A8" t="str">
            <v>1991/1992</v>
          </cell>
          <cell r="B8">
            <v>264</v>
          </cell>
          <cell r="C8">
            <v>9408</v>
          </cell>
          <cell r="D8">
            <v>2.806122448979592</v>
          </cell>
          <cell r="E8">
            <v>22</v>
          </cell>
          <cell r="F8">
            <v>715</v>
          </cell>
          <cell r="G8">
            <v>3.076923076923077</v>
          </cell>
          <cell r="H8">
            <v>28</v>
          </cell>
          <cell r="I8">
            <v>555</v>
          </cell>
          <cell r="J8">
            <v>5.045045045045045</v>
          </cell>
          <cell r="K8">
            <v>34</v>
          </cell>
          <cell r="L8">
            <v>767</v>
          </cell>
          <cell r="M8">
            <v>4.432855280312907</v>
          </cell>
          <cell r="N8">
            <v>53</v>
          </cell>
          <cell r="O8">
            <v>938</v>
          </cell>
          <cell r="P8">
            <v>5.650319829424307</v>
          </cell>
          <cell r="Q8">
            <v>78</v>
          </cell>
          <cell r="R8">
            <v>1478</v>
          </cell>
          <cell r="S8">
            <v>5.2774018944519625</v>
          </cell>
          <cell r="T8">
            <v>37</v>
          </cell>
          <cell r="U8">
            <v>871</v>
          </cell>
          <cell r="V8">
            <v>4.247990815154994</v>
          </cell>
          <cell r="W8">
            <v>35</v>
          </cell>
          <cell r="X8">
            <v>604</v>
          </cell>
          <cell r="Y8">
            <v>5.7947019867549665</v>
          </cell>
          <cell r="Z8">
            <v>29</v>
          </cell>
          <cell r="AA8">
            <v>470</v>
          </cell>
          <cell r="AB8">
            <v>6.170212765957447</v>
          </cell>
          <cell r="AC8">
            <v>60</v>
          </cell>
          <cell r="AD8">
            <v>1173</v>
          </cell>
          <cell r="AE8">
            <v>5.115089514066496</v>
          </cell>
          <cell r="AF8">
            <v>2</v>
          </cell>
          <cell r="AG8">
            <v>28</v>
          </cell>
          <cell r="AH8">
            <v>7.142857142857143</v>
          </cell>
          <cell r="AI8">
            <v>642</v>
          </cell>
          <cell r="AJ8">
            <v>17007</v>
          </cell>
          <cell r="AK8">
            <v>3.7749162109719525</v>
          </cell>
        </row>
        <row r="9">
          <cell r="A9" t="str">
            <v>1992/1993</v>
          </cell>
          <cell r="B9">
            <v>257</v>
          </cell>
          <cell r="C9">
            <v>9122</v>
          </cell>
          <cell r="D9">
            <v>2.81736461302346</v>
          </cell>
          <cell r="E9">
            <v>13</v>
          </cell>
          <cell r="F9">
            <v>611</v>
          </cell>
          <cell r="G9">
            <v>2.127659574468085</v>
          </cell>
          <cell r="H9">
            <v>36</v>
          </cell>
          <cell r="I9">
            <v>544</v>
          </cell>
          <cell r="J9">
            <v>6.617647058823529</v>
          </cell>
          <cell r="K9">
            <v>23</v>
          </cell>
          <cell r="L9">
            <v>747</v>
          </cell>
          <cell r="M9">
            <v>3.0789825970548863</v>
          </cell>
          <cell r="N9">
            <v>47</v>
          </cell>
          <cell r="O9">
            <v>942</v>
          </cell>
          <cell r="P9">
            <v>4.989384288747346</v>
          </cell>
          <cell r="Q9">
            <v>69</v>
          </cell>
          <cell r="R9">
            <v>1392</v>
          </cell>
          <cell r="S9">
            <v>4.956896551724138</v>
          </cell>
          <cell r="T9">
            <v>51</v>
          </cell>
          <cell r="U9">
            <v>873</v>
          </cell>
          <cell r="V9">
            <v>5.841924398625429</v>
          </cell>
          <cell r="W9">
            <v>33</v>
          </cell>
          <cell r="X9">
            <v>542</v>
          </cell>
          <cell r="Y9">
            <v>6.088560885608856</v>
          </cell>
          <cell r="Z9">
            <v>32</v>
          </cell>
          <cell r="AA9">
            <v>488</v>
          </cell>
          <cell r="AB9">
            <v>6.557377049180328</v>
          </cell>
          <cell r="AC9">
            <v>64</v>
          </cell>
          <cell r="AD9">
            <v>1165</v>
          </cell>
          <cell r="AE9">
            <v>5.493562231759657</v>
          </cell>
          <cell r="AF9">
            <v>0</v>
          </cell>
          <cell r="AG9">
            <v>27</v>
          </cell>
          <cell r="AH9">
            <v>0</v>
          </cell>
          <cell r="AI9">
            <v>625</v>
          </cell>
          <cell r="AJ9">
            <v>16453</v>
          </cell>
          <cell r="AK9">
            <v>3.798699325351</v>
          </cell>
        </row>
        <row r="10">
          <cell r="A10" t="str">
            <v>1993/1994</v>
          </cell>
          <cell r="B10">
            <v>263</v>
          </cell>
          <cell r="C10">
            <v>9031</v>
          </cell>
          <cell r="D10">
            <v>2.9121913409367735</v>
          </cell>
          <cell r="E10">
            <v>19</v>
          </cell>
          <cell r="F10">
            <v>645</v>
          </cell>
          <cell r="G10">
            <v>2.945736434108527</v>
          </cell>
          <cell r="H10">
            <v>28</v>
          </cell>
          <cell r="I10">
            <v>570</v>
          </cell>
          <cell r="J10">
            <v>4.912280701754386</v>
          </cell>
          <cell r="K10">
            <v>26</v>
          </cell>
          <cell r="L10">
            <v>765</v>
          </cell>
          <cell r="M10">
            <v>3.3986928104575163</v>
          </cell>
          <cell r="N10">
            <v>48</v>
          </cell>
          <cell r="O10">
            <v>916</v>
          </cell>
          <cell r="P10">
            <v>5.240174672489083</v>
          </cell>
          <cell r="Q10">
            <v>62</v>
          </cell>
          <cell r="R10">
            <v>1406</v>
          </cell>
          <cell r="S10">
            <v>4.409672830725462</v>
          </cell>
          <cell r="T10">
            <v>74</v>
          </cell>
          <cell r="U10">
            <v>864</v>
          </cell>
          <cell r="V10">
            <v>8.564814814814815</v>
          </cell>
          <cell r="W10">
            <v>30</v>
          </cell>
          <cell r="X10">
            <v>550</v>
          </cell>
          <cell r="Y10">
            <v>5.454545454545454</v>
          </cell>
          <cell r="Z10">
            <v>32</v>
          </cell>
          <cell r="AA10">
            <v>475</v>
          </cell>
          <cell r="AB10">
            <v>6.7368421052631575</v>
          </cell>
          <cell r="AC10">
            <v>65</v>
          </cell>
          <cell r="AD10">
            <v>1206</v>
          </cell>
          <cell r="AE10">
            <v>5.389718076285241</v>
          </cell>
          <cell r="AF10">
            <v>1</v>
          </cell>
          <cell r="AG10">
            <v>22</v>
          </cell>
          <cell r="AH10">
            <v>4.545454545454546</v>
          </cell>
          <cell r="AI10">
            <v>648</v>
          </cell>
          <cell r="AJ10">
            <v>16450</v>
          </cell>
          <cell r="AK10">
            <v>3.939209726443769</v>
          </cell>
        </row>
        <row r="11">
          <cell r="A11" t="str">
            <v>1994/1995</v>
          </cell>
          <cell r="B11">
            <v>325</v>
          </cell>
          <cell r="C11">
            <v>8974</v>
          </cell>
          <cell r="D11">
            <v>3.621573434365946</v>
          </cell>
          <cell r="E11">
            <v>14</v>
          </cell>
          <cell r="F11">
            <v>668</v>
          </cell>
          <cell r="G11">
            <v>2.095808383233533</v>
          </cell>
          <cell r="H11">
            <v>29</v>
          </cell>
          <cell r="I11">
            <v>550</v>
          </cell>
          <cell r="J11">
            <v>5.2727272727272725</v>
          </cell>
          <cell r="K11">
            <v>21</v>
          </cell>
          <cell r="L11">
            <v>750</v>
          </cell>
          <cell r="M11">
            <v>2.8</v>
          </cell>
          <cell r="N11">
            <v>34</v>
          </cell>
          <cell r="O11">
            <v>931</v>
          </cell>
          <cell r="P11">
            <v>3.651987110633727</v>
          </cell>
          <cell r="Q11">
            <v>70</v>
          </cell>
          <cell r="R11">
            <v>1492</v>
          </cell>
          <cell r="S11">
            <v>4.6916890080428955</v>
          </cell>
          <cell r="T11">
            <v>53</v>
          </cell>
          <cell r="U11">
            <v>850</v>
          </cell>
          <cell r="V11">
            <v>6.235294117647059</v>
          </cell>
          <cell r="W11">
            <v>46</v>
          </cell>
          <cell r="X11">
            <v>585</v>
          </cell>
          <cell r="Y11">
            <v>7.863247863247863</v>
          </cell>
          <cell r="Z11">
            <v>37</v>
          </cell>
          <cell r="AA11">
            <v>476</v>
          </cell>
          <cell r="AB11">
            <v>7.773109243697479</v>
          </cell>
          <cell r="AC11">
            <v>73</v>
          </cell>
          <cell r="AD11">
            <v>1178</v>
          </cell>
          <cell r="AE11">
            <v>6.196943972835314</v>
          </cell>
          <cell r="AF11">
            <v>1</v>
          </cell>
          <cell r="AG11">
            <v>25</v>
          </cell>
          <cell r="AH11">
            <v>4</v>
          </cell>
          <cell r="AI11">
            <v>703</v>
          </cell>
          <cell r="AJ11">
            <v>16479</v>
          </cell>
          <cell r="AK11">
            <v>4.266035560410219</v>
          </cell>
        </row>
        <row r="12">
          <cell r="A12" t="str">
            <v>1995/1996</v>
          </cell>
          <cell r="B12">
            <v>255</v>
          </cell>
          <cell r="C12">
            <v>8474</v>
          </cell>
          <cell r="D12">
            <v>3.0092046259145624</v>
          </cell>
          <cell r="E12">
            <v>23</v>
          </cell>
          <cell r="F12">
            <v>596</v>
          </cell>
          <cell r="G12">
            <v>3.859060402684564</v>
          </cell>
          <cell r="H12">
            <v>27</v>
          </cell>
          <cell r="I12">
            <v>543</v>
          </cell>
          <cell r="J12">
            <v>4.972375690607735</v>
          </cell>
          <cell r="K12">
            <v>27</v>
          </cell>
          <cell r="L12">
            <v>749</v>
          </cell>
          <cell r="M12">
            <v>3.6048064085447264</v>
          </cell>
          <cell r="N12">
            <v>46</v>
          </cell>
          <cell r="O12">
            <v>935</v>
          </cell>
          <cell r="P12">
            <v>4.919786096256685</v>
          </cell>
          <cell r="Q12">
            <v>72</v>
          </cell>
          <cell r="R12">
            <v>1466</v>
          </cell>
          <cell r="S12">
            <v>4.911323328785811</v>
          </cell>
          <cell r="T12">
            <v>53</v>
          </cell>
          <cell r="U12">
            <v>823</v>
          </cell>
          <cell r="V12">
            <v>6.439854191980559</v>
          </cell>
          <cell r="W12">
            <v>32</v>
          </cell>
          <cell r="X12">
            <v>487</v>
          </cell>
          <cell r="Y12">
            <v>6.570841889117043</v>
          </cell>
          <cell r="Z12">
            <v>33</v>
          </cell>
          <cell r="AA12">
            <v>412</v>
          </cell>
          <cell r="AB12">
            <v>8.009708737864077</v>
          </cell>
          <cell r="AC12">
            <v>58</v>
          </cell>
          <cell r="AD12">
            <v>1110</v>
          </cell>
          <cell r="AE12">
            <v>5.225225225225225</v>
          </cell>
          <cell r="AF12">
            <v>5</v>
          </cell>
          <cell r="AG12">
            <v>32</v>
          </cell>
          <cell r="AH12">
            <v>15.625</v>
          </cell>
          <cell r="AI12">
            <v>631</v>
          </cell>
          <cell r="AJ12">
            <v>15627</v>
          </cell>
          <cell r="AK12">
            <v>4.037883150956677</v>
          </cell>
        </row>
        <row r="13">
          <cell r="A13" t="str">
            <v>1996/1997</v>
          </cell>
          <cell r="B13">
            <v>279</v>
          </cell>
          <cell r="C13">
            <v>8112</v>
          </cell>
          <cell r="D13">
            <v>3.4393491124260356</v>
          </cell>
          <cell r="E13">
            <v>19</v>
          </cell>
          <cell r="F13">
            <v>630</v>
          </cell>
          <cell r="G13">
            <v>3.015873015873016</v>
          </cell>
          <cell r="H13">
            <v>27</v>
          </cell>
          <cell r="I13">
            <v>502</v>
          </cell>
          <cell r="J13">
            <v>5.378486055776892</v>
          </cell>
          <cell r="K13">
            <v>21</v>
          </cell>
          <cell r="L13">
            <v>734</v>
          </cell>
          <cell r="M13">
            <v>2.861035422343324</v>
          </cell>
          <cell r="N13">
            <v>44</v>
          </cell>
          <cell r="O13">
            <v>909</v>
          </cell>
          <cell r="P13">
            <v>4.84048404840484</v>
          </cell>
          <cell r="Q13">
            <v>59</v>
          </cell>
          <cell r="R13">
            <v>1344</v>
          </cell>
          <cell r="S13">
            <v>4.3898809523809526</v>
          </cell>
          <cell r="T13">
            <v>38</v>
          </cell>
          <cell r="U13">
            <v>772</v>
          </cell>
          <cell r="V13">
            <v>4.922279792746114</v>
          </cell>
          <cell r="W13">
            <v>31</v>
          </cell>
          <cell r="X13">
            <v>526</v>
          </cell>
          <cell r="Y13">
            <v>5.893536121673004</v>
          </cell>
          <cell r="Z13">
            <v>33</v>
          </cell>
          <cell r="AA13">
            <v>481</v>
          </cell>
          <cell r="AB13">
            <v>6.860706860706861</v>
          </cell>
          <cell r="AC13">
            <v>52</v>
          </cell>
          <cell r="AD13">
            <v>1126</v>
          </cell>
          <cell r="AE13">
            <v>4.618117229129663</v>
          </cell>
          <cell r="AF13">
            <v>0</v>
          </cell>
          <cell r="AG13">
            <v>21</v>
          </cell>
          <cell r="AH13">
            <v>0</v>
          </cell>
          <cell r="AI13">
            <v>603</v>
          </cell>
          <cell r="AJ13">
            <v>15157</v>
          </cell>
          <cell r="AK13">
            <v>3.978359833740186</v>
          </cell>
        </row>
        <row r="14">
          <cell r="A14" t="str">
            <v>1997/1998</v>
          </cell>
          <cell r="B14">
            <v>197</v>
          </cell>
          <cell r="C14">
            <v>7622</v>
          </cell>
          <cell r="D14">
            <v>2.584623458409866</v>
          </cell>
          <cell r="E14">
            <v>22</v>
          </cell>
          <cell r="F14">
            <v>577</v>
          </cell>
          <cell r="G14">
            <v>3.8128249566724435</v>
          </cell>
          <cell r="H14">
            <v>21</v>
          </cell>
          <cell r="I14">
            <v>461</v>
          </cell>
          <cell r="J14">
            <v>4.55531453362256</v>
          </cell>
          <cell r="K14">
            <v>19</v>
          </cell>
          <cell r="L14">
            <v>710</v>
          </cell>
          <cell r="M14">
            <v>2.676056338028169</v>
          </cell>
          <cell r="N14">
            <v>32</v>
          </cell>
          <cell r="O14">
            <v>807</v>
          </cell>
          <cell r="P14">
            <v>3.965303593556382</v>
          </cell>
          <cell r="Q14">
            <v>71</v>
          </cell>
          <cell r="R14">
            <v>1445</v>
          </cell>
          <cell r="S14">
            <v>4.913494809688581</v>
          </cell>
          <cell r="T14">
            <v>42</v>
          </cell>
          <cell r="U14">
            <v>733</v>
          </cell>
          <cell r="V14">
            <v>5.729877216916781</v>
          </cell>
          <cell r="W14">
            <v>29</v>
          </cell>
          <cell r="X14">
            <v>535</v>
          </cell>
          <cell r="Y14">
            <v>5.420560747663552</v>
          </cell>
          <cell r="Z14">
            <v>31</v>
          </cell>
          <cell r="AA14">
            <v>442</v>
          </cell>
          <cell r="AB14">
            <v>7.013574660633484</v>
          </cell>
          <cell r="AC14">
            <v>47</v>
          </cell>
          <cell r="AD14">
            <v>1050</v>
          </cell>
          <cell r="AE14">
            <v>4.476190476190476</v>
          </cell>
          <cell r="AF14">
            <v>0</v>
          </cell>
          <cell r="AG14">
            <v>16</v>
          </cell>
          <cell r="AH14">
            <v>0</v>
          </cell>
          <cell r="AI14">
            <v>511</v>
          </cell>
          <cell r="AJ14">
            <v>14398</v>
          </cell>
          <cell r="AK14">
            <v>3.549104042228087</v>
          </cell>
        </row>
        <row r="15">
          <cell r="A15" t="str">
            <v>1998/1999</v>
          </cell>
          <cell r="B15">
            <v>226</v>
          </cell>
          <cell r="C15">
            <v>7435</v>
          </cell>
          <cell r="D15">
            <v>3.039677202420982</v>
          </cell>
          <cell r="E15">
            <v>19</v>
          </cell>
          <cell r="F15">
            <v>515</v>
          </cell>
          <cell r="G15">
            <v>3.6893203883495147</v>
          </cell>
          <cell r="H15">
            <v>18</v>
          </cell>
          <cell r="I15">
            <v>510</v>
          </cell>
          <cell r="J15">
            <v>3.5294117647058822</v>
          </cell>
          <cell r="K15">
            <v>32</v>
          </cell>
          <cell r="L15">
            <v>705</v>
          </cell>
          <cell r="M15">
            <v>4.539007092198582</v>
          </cell>
          <cell r="N15">
            <v>34</v>
          </cell>
          <cell r="O15">
            <v>829</v>
          </cell>
          <cell r="P15">
            <v>4.101326899879373</v>
          </cell>
          <cell r="Q15">
            <v>69</v>
          </cell>
          <cell r="R15">
            <v>1398</v>
          </cell>
          <cell r="S15">
            <v>4.935622317596566</v>
          </cell>
          <cell r="T15">
            <v>44</v>
          </cell>
          <cell r="U15">
            <v>788</v>
          </cell>
          <cell r="V15">
            <v>5.583756345177665</v>
          </cell>
          <cell r="W15">
            <v>28</v>
          </cell>
          <cell r="X15">
            <v>520</v>
          </cell>
          <cell r="Y15">
            <v>5.384615384615385</v>
          </cell>
          <cell r="Z15">
            <v>21</v>
          </cell>
          <cell r="AA15">
            <v>467</v>
          </cell>
          <cell r="AB15">
            <v>4.496788008565311</v>
          </cell>
          <cell r="AC15">
            <v>49</v>
          </cell>
          <cell r="AD15">
            <v>1086</v>
          </cell>
          <cell r="AE15">
            <v>4.511970534069982</v>
          </cell>
          <cell r="AF15">
            <v>0</v>
          </cell>
          <cell r="AG15">
            <v>18</v>
          </cell>
          <cell r="AH15">
            <v>0</v>
          </cell>
          <cell r="AI15">
            <v>540</v>
          </cell>
          <cell r="AJ15">
            <v>14271</v>
          </cell>
          <cell r="AK15">
            <v>3.7838974143367667</v>
          </cell>
        </row>
        <row r="16">
          <cell r="A16" t="str">
            <v>1999/2000</v>
          </cell>
          <cell r="B16">
            <v>188</v>
          </cell>
          <cell r="C16">
            <v>7452</v>
          </cell>
          <cell r="D16">
            <v>2.522812667740204</v>
          </cell>
          <cell r="E16">
            <v>20</v>
          </cell>
          <cell r="F16">
            <v>539</v>
          </cell>
          <cell r="G16">
            <v>3.7105751391465676</v>
          </cell>
          <cell r="H16">
            <v>21</v>
          </cell>
          <cell r="I16">
            <v>491</v>
          </cell>
          <cell r="J16">
            <v>4.276985743380855</v>
          </cell>
          <cell r="K16">
            <v>24</v>
          </cell>
          <cell r="L16">
            <v>677</v>
          </cell>
          <cell r="M16">
            <v>3.5450516986706058</v>
          </cell>
          <cell r="N16">
            <v>26</v>
          </cell>
          <cell r="O16">
            <v>812</v>
          </cell>
          <cell r="P16">
            <v>3.2019704433497536</v>
          </cell>
          <cell r="Q16">
            <v>52</v>
          </cell>
          <cell r="R16">
            <v>1369</v>
          </cell>
          <cell r="S16">
            <v>3.7983929875821767</v>
          </cell>
          <cell r="T16">
            <v>33</v>
          </cell>
          <cell r="U16">
            <v>762</v>
          </cell>
          <cell r="V16">
            <v>4.330708661417323</v>
          </cell>
          <cell r="W16">
            <v>23</v>
          </cell>
          <cell r="X16">
            <v>510</v>
          </cell>
          <cell r="Y16">
            <v>4.509803921568627</v>
          </cell>
          <cell r="Z16">
            <v>26</v>
          </cell>
          <cell r="AA16">
            <v>470</v>
          </cell>
          <cell r="AB16">
            <v>5.531914893617022</v>
          </cell>
          <cell r="AC16">
            <v>53</v>
          </cell>
          <cell r="AD16">
            <v>1106</v>
          </cell>
          <cell r="AE16">
            <v>4.792043399638336</v>
          </cell>
          <cell r="AF16">
            <v>2</v>
          </cell>
          <cell r="AG16">
            <v>17</v>
          </cell>
          <cell r="AH16">
            <v>11.764705882352942</v>
          </cell>
          <cell r="AI16">
            <v>468</v>
          </cell>
          <cell r="AJ16">
            <v>14205</v>
          </cell>
          <cell r="AK16">
            <v>3.2946145723336855</v>
          </cell>
        </row>
        <row r="17">
          <cell r="A17" t="str">
            <v>2000/2001</v>
          </cell>
          <cell r="B17">
            <v>219</v>
          </cell>
          <cell r="C17">
            <v>7283</v>
          </cell>
          <cell r="D17">
            <v>3.0070026088150485</v>
          </cell>
          <cell r="E17">
            <v>40</v>
          </cell>
          <cell r="F17">
            <v>581</v>
          </cell>
          <cell r="G17">
            <v>6.884681583476764</v>
          </cell>
          <cell r="H17">
            <v>27</v>
          </cell>
          <cell r="I17">
            <v>504</v>
          </cell>
          <cell r="J17">
            <v>5.357142857142857</v>
          </cell>
          <cell r="K17">
            <v>29</v>
          </cell>
          <cell r="L17">
            <v>706</v>
          </cell>
          <cell r="M17">
            <v>4.1076487252124645</v>
          </cell>
          <cell r="N17">
            <v>37</v>
          </cell>
          <cell r="O17">
            <v>770</v>
          </cell>
          <cell r="P17">
            <v>4.805194805194805</v>
          </cell>
          <cell r="Q17">
            <v>51</v>
          </cell>
          <cell r="R17">
            <v>1333</v>
          </cell>
          <cell r="S17">
            <v>3.8259564891222806</v>
          </cell>
          <cell r="T17">
            <v>56</v>
          </cell>
          <cell r="U17">
            <v>699</v>
          </cell>
          <cell r="V17">
            <v>8.011444921316166</v>
          </cell>
          <cell r="W17">
            <v>31</v>
          </cell>
          <cell r="X17">
            <v>500</v>
          </cell>
          <cell r="Y17">
            <v>6.2</v>
          </cell>
          <cell r="Z17">
            <v>24</v>
          </cell>
          <cell r="AA17">
            <v>417</v>
          </cell>
          <cell r="AB17">
            <v>5.755395683453237</v>
          </cell>
          <cell r="AC17">
            <v>51</v>
          </cell>
          <cell r="AD17">
            <v>1009</v>
          </cell>
          <cell r="AE17">
            <v>5.054509415262636</v>
          </cell>
          <cell r="AF17">
            <v>0</v>
          </cell>
          <cell r="AG17">
            <v>11</v>
          </cell>
          <cell r="AH17">
            <v>0</v>
          </cell>
          <cell r="AI17">
            <v>565</v>
          </cell>
          <cell r="AJ17">
            <v>13813</v>
          </cell>
          <cell r="AK17">
            <v>4.090349670600159</v>
          </cell>
        </row>
        <row r="18">
          <cell r="A18" t="str">
            <v>2001/2002</v>
          </cell>
          <cell r="B18">
            <v>228</v>
          </cell>
          <cell r="C18">
            <v>7233</v>
          </cell>
          <cell r="D18">
            <v>3.152218996267109</v>
          </cell>
          <cell r="E18">
            <v>41</v>
          </cell>
          <cell r="F18">
            <v>549</v>
          </cell>
          <cell r="G18">
            <v>7.468123861566484</v>
          </cell>
          <cell r="H18">
            <v>20</v>
          </cell>
          <cell r="I18">
            <v>456</v>
          </cell>
          <cell r="J18">
            <v>4.385964912280702</v>
          </cell>
          <cell r="K18">
            <v>25</v>
          </cell>
          <cell r="L18">
            <v>715</v>
          </cell>
          <cell r="M18">
            <v>3.4965034965034967</v>
          </cell>
          <cell r="N18">
            <v>29</v>
          </cell>
          <cell r="O18">
            <v>823</v>
          </cell>
          <cell r="P18">
            <v>3.5236938031591736</v>
          </cell>
          <cell r="Q18">
            <v>69</v>
          </cell>
          <cell r="R18">
            <v>1334</v>
          </cell>
          <cell r="S18">
            <v>5.172413793103448</v>
          </cell>
          <cell r="T18">
            <v>62</v>
          </cell>
          <cell r="U18">
            <v>678</v>
          </cell>
          <cell r="V18">
            <v>9.144542772861357</v>
          </cell>
          <cell r="W18">
            <v>27</v>
          </cell>
          <cell r="X18">
            <v>453</v>
          </cell>
          <cell r="Y18">
            <v>5.960264900662252</v>
          </cell>
          <cell r="Z18">
            <v>23</v>
          </cell>
          <cell r="AA18">
            <v>431</v>
          </cell>
          <cell r="AB18">
            <v>5.336426914153132</v>
          </cell>
          <cell r="AC18">
            <v>67</v>
          </cell>
          <cell r="AD18">
            <v>1046</v>
          </cell>
          <cell r="AE18">
            <v>6.405353728489484</v>
          </cell>
          <cell r="AF18">
            <v>4</v>
          </cell>
          <cell r="AG18">
            <v>18</v>
          </cell>
          <cell r="AH18">
            <v>22.22222222222222</v>
          </cell>
          <cell r="AI18">
            <v>595</v>
          </cell>
          <cell r="AJ18">
            <v>13736</v>
          </cell>
          <cell r="AK18">
            <v>4.3316831683168315</v>
          </cell>
        </row>
        <row r="19">
          <cell r="A19" t="str">
            <v>2002/2003</v>
          </cell>
          <cell r="B19">
            <v>240</v>
          </cell>
          <cell r="C19">
            <v>7026</v>
          </cell>
          <cell r="D19">
            <v>3.4158838599487615</v>
          </cell>
          <cell r="E19">
            <v>28</v>
          </cell>
          <cell r="F19">
            <v>609</v>
          </cell>
          <cell r="G19">
            <v>4.597701149425287</v>
          </cell>
          <cell r="H19">
            <v>18</v>
          </cell>
          <cell r="I19">
            <v>437</v>
          </cell>
          <cell r="J19">
            <v>4.118993135011442</v>
          </cell>
          <cell r="K19">
            <v>25</v>
          </cell>
          <cell r="L19">
            <v>733</v>
          </cell>
          <cell r="M19">
            <v>3.4106412005457027</v>
          </cell>
          <cell r="N19">
            <v>27</v>
          </cell>
          <cell r="O19">
            <v>765</v>
          </cell>
          <cell r="P19">
            <v>3.5294117647058822</v>
          </cell>
          <cell r="Q19">
            <v>46</v>
          </cell>
          <cell r="R19">
            <v>1334</v>
          </cell>
          <cell r="S19">
            <v>3.4482758620689653</v>
          </cell>
          <cell r="T19">
            <v>41</v>
          </cell>
          <cell r="U19">
            <v>668</v>
          </cell>
          <cell r="V19">
            <v>6.137724550898204</v>
          </cell>
          <cell r="W19">
            <v>27</v>
          </cell>
          <cell r="X19">
            <v>477</v>
          </cell>
          <cell r="Y19">
            <v>5.660377358490566</v>
          </cell>
          <cell r="Z19">
            <v>22</v>
          </cell>
          <cell r="AA19">
            <v>415</v>
          </cell>
          <cell r="AB19">
            <v>5.301204819277109</v>
          </cell>
          <cell r="AC19">
            <v>65</v>
          </cell>
          <cell r="AD19">
            <v>984</v>
          </cell>
          <cell r="AE19">
            <v>6.605691056910569</v>
          </cell>
          <cell r="AF19">
            <v>1</v>
          </cell>
          <cell r="AG19">
            <v>19</v>
          </cell>
          <cell r="AH19">
            <v>5.2631578947368425</v>
          </cell>
          <cell r="AI19">
            <v>540</v>
          </cell>
          <cell r="AJ19">
            <v>13467</v>
          </cell>
          <cell r="AK19">
            <v>4.009801737580753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HA 10 (Winnipeg)"/>
      <sheetName val="Wpg chart"/>
      <sheetName val="RHA 15 (Brandon)"/>
      <sheetName val="Bran chart"/>
      <sheetName val="RHA 20 (North Eastman)"/>
      <sheetName val="NE Man Chart"/>
      <sheetName val="RHA 25 (South Eastman)"/>
      <sheetName val="SE Chart"/>
      <sheetName val="RHA 30 (Interlake)"/>
      <sheetName val="IL Chart"/>
      <sheetName val="RHA 40 (Central)"/>
      <sheetName val="Cen Chart"/>
      <sheetName val="RHA 45 (Assiniboine)"/>
      <sheetName val="Assin Chart"/>
      <sheetName val="RHA 60 (Parkland)"/>
      <sheetName val="PL Chart"/>
      <sheetName val="RHA 70 (Norman)"/>
      <sheetName val="Nor Chart"/>
      <sheetName val="RHA 80 (Burntwood)"/>
      <sheetName val="BU Chart"/>
      <sheetName val="RHA 90 (Churchill)"/>
      <sheetName val="CH Chart"/>
      <sheetName val="travel - RHAs time"/>
      <sheetName val="travel - all RHAs Chart"/>
      <sheetName val="travel - RHAs excl. Wpg &amp; Brand"/>
    </sheetNames>
    <sheetDataSet>
      <sheetData sheetId="0">
        <row r="20">
          <cell r="F20">
            <v>96</v>
          </cell>
          <cell r="G20">
            <v>1.8522091452826548</v>
          </cell>
          <cell r="K20">
            <v>19</v>
          </cell>
          <cell r="L20">
            <v>1.0309278350515463</v>
          </cell>
        </row>
      </sheetData>
      <sheetData sheetId="2">
        <row r="20">
          <cell r="F20">
            <v>31</v>
          </cell>
          <cell r="G20">
            <v>8.757062146892656</v>
          </cell>
          <cell r="K20">
            <v>16</v>
          </cell>
          <cell r="L20">
            <v>6.2745098039215685</v>
          </cell>
        </row>
      </sheetData>
      <sheetData sheetId="4">
        <row r="20">
          <cell r="F20">
            <v>275</v>
          </cell>
          <cell r="G20">
            <v>91.97324414715719</v>
          </cell>
          <cell r="K20">
            <v>126</v>
          </cell>
          <cell r="L20">
            <v>91.30434782608695</v>
          </cell>
        </row>
      </sheetData>
      <sheetData sheetId="6">
        <row r="20">
          <cell r="F20">
            <v>282</v>
          </cell>
          <cell r="G20">
            <v>49.21465968586387</v>
          </cell>
          <cell r="K20">
            <v>107</v>
          </cell>
          <cell r="L20">
            <v>66.875</v>
          </cell>
        </row>
      </sheetData>
      <sheetData sheetId="8">
        <row r="20">
          <cell r="F20">
            <v>376</v>
          </cell>
          <cell r="G20">
            <v>67.26296958855099</v>
          </cell>
          <cell r="K20">
            <v>158</v>
          </cell>
          <cell r="L20">
            <v>76.69902912621359</v>
          </cell>
        </row>
      </sheetData>
      <sheetData sheetId="10">
        <row r="20">
          <cell r="F20">
            <v>275</v>
          </cell>
          <cell r="G20">
            <v>26.85546875</v>
          </cell>
          <cell r="K20">
            <v>131</v>
          </cell>
          <cell r="L20">
            <v>42.25806451612903</v>
          </cell>
        </row>
      </sheetData>
      <sheetData sheetId="12">
        <row r="20">
          <cell r="F20">
            <v>286</v>
          </cell>
          <cell r="G20">
            <v>68.91566265060241</v>
          </cell>
          <cell r="K20">
            <v>212</v>
          </cell>
          <cell r="L20">
            <v>83.79446640316206</v>
          </cell>
        </row>
      </sheetData>
      <sheetData sheetId="14">
        <row r="20">
          <cell r="F20">
            <v>77</v>
          </cell>
          <cell r="G20">
            <v>21.568627450980394</v>
          </cell>
          <cell r="K20">
            <v>27</v>
          </cell>
          <cell r="L20">
            <v>22.5</v>
          </cell>
        </row>
      </sheetData>
      <sheetData sheetId="16">
        <row r="20">
          <cell r="F20">
            <v>44</v>
          </cell>
          <cell r="G20">
            <v>13.622291021671826</v>
          </cell>
          <cell r="K20">
            <v>32</v>
          </cell>
          <cell r="L20">
            <v>34.78260869565217</v>
          </cell>
        </row>
      </sheetData>
      <sheetData sheetId="18">
        <row r="20">
          <cell r="F20">
            <v>234</v>
          </cell>
          <cell r="G20">
            <v>34.21052631578947</v>
          </cell>
          <cell r="K20">
            <v>118</v>
          </cell>
          <cell r="L20">
            <v>39.333333333333336</v>
          </cell>
        </row>
      </sheetData>
      <sheetData sheetId="20">
        <row r="20">
          <cell r="F20">
            <v>11</v>
          </cell>
          <cell r="G20">
            <v>78.57142857142857</v>
          </cell>
        </row>
      </sheetData>
      <sheetData sheetId="22">
        <row r="5">
          <cell r="B5">
            <v>4337</v>
          </cell>
          <cell r="C5">
            <v>930</v>
          </cell>
          <cell r="D5">
            <v>1383</v>
          </cell>
          <cell r="E5">
            <v>393</v>
          </cell>
        </row>
        <row r="9">
          <cell r="B9">
            <v>4073</v>
          </cell>
          <cell r="C9">
            <v>967</v>
          </cell>
          <cell r="D9">
            <v>1316</v>
          </cell>
          <cell r="E9">
            <v>364</v>
          </cell>
          <cell r="F9">
            <v>7189</v>
          </cell>
          <cell r="G9">
            <v>1933</v>
          </cell>
          <cell r="H9">
            <v>480</v>
          </cell>
          <cell r="I9">
            <v>131</v>
          </cell>
        </row>
        <row r="19">
          <cell r="B19">
            <v>3227</v>
          </cell>
          <cell r="C19">
            <v>1187</v>
          </cell>
          <cell r="D19">
            <v>1021</v>
          </cell>
          <cell r="E19">
            <v>397</v>
          </cell>
          <cell r="F19">
            <v>5183</v>
          </cell>
          <cell r="G19">
            <v>1843</v>
          </cell>
          <cell r="H19">
            <v>354</v>
          </cell>
          <cell r="I19">
            <v>255</v>
          </cell>
        </row>
        <row r="24">
          <cell r="B24">
            <v>1880</v>
          </cell>
          <cell r="C24">
            <v>541</v>
          </cell>
          <cell r="D24">
            <v>442</v>
          </cell>
          <cell r="E24">
            <v>174</v>
          </cell>
        </row>
        <row r="28">
          <cell r="B28">
            <v>1870</v>
          </cell>
          <cell r="C28">
            <v>602</v>
          </cell>
          <cell r="D28">
            <v>349</v>
          </cell>
          <cell r="E28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5">
      <selection activeCell="B49" sqref="B49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4">
      <selection activeCell="C27" sqref="C27"/>
    </sheetView>
  </sheetViews>
  <sheetFormatPr defaultColWidth="9.140625" defaultRowHeight="15"/>
  <cols>
    <col min="1" max="1" width="21.421875" style="1" customWidth="1"/>
    <col min="2" max="2" width="9.57421875" style="1" customWidth="1"/>
    <col min="3" max="5" width="9.421875" style="1" bestFit="1" customWidth="1"/>
    <col min="6" max="6" width="10.7109375" style="1" customWidth="1"/>
    <col min="7" max="16384" width="9.140625" style="1" customWidth="1"/>
  </cols>
  <sheetData>
    <row r="1" s="19" customFormat="1" ht="15.75">
      <c r="A1" s="19" t="s">
        <v>45</v>
      </c>
    </row>
    <row r="3" ht="12.75">
      <c r="A3" s="11" t="s">
        <v>44</v>
      </c>
    </row>
    <row r="4" ht="12.75">
      <c r="A4" s="18" t="s">
        <v>43</v>
      </c>
    </row>
    <row r="6" ht="15">
      <c r="A6" s="11" t="s">
        <v>42</v>
      </c>
    </row>
    <row r="7" ht="12.75">
      <c r="A7" s="11"/>
    </row>
    <row r="8" ht="12.75">
      <c r="A8" s="11"/>
    </row>
    <row r="9" spans="1:5" s="8" customFormat="1" ht="25.5">
      <c r="A9" s="17" t="s">
        <v>41</v>
      </c>
      <c r="B9" s="16" t="s">
        <v>40</v>
      </c>
      <c r="C9" s="16" t="s">
        <v>39</v>
      </c>
      <c r="D9" s="16" t="s">
        <v>38</v>
      </c>
      <c r="E9" s="16" t="s">
        <v>37</v>
      </c>
    </row>
    <row r="10" spans="1:5" ht="12.75">
      <c r="A10" s="15" t="s">
        <v>36</v>
      </c>
      <c r="B10" s="2">
        <f>'[6]RHA 10 (Winnipeg)'!G20</f>
        <v>1.8522091452826548</v>
      </c>
      <c r="C10" s="2">
        <f>'[6]RHA 10 (Winnipeg)'!L20</f>
        <v>1.0309278350515463</v>
      </c>
      <c r="D10" s="3">
        <f>'[6]RHA 10 (Winnipeg)'!F20</f>
        <v>96</v>
      </c>
      <c r="E10" s="3">
        <f>'[6]RHA 10 (Winnipeg)'!K20</f>
        <v>19</v>
      </c>
    </row>
    <row r="11" spans="1:5" ht="12.75">
      <c r="A11" s="12" t="s">
        <v>35</v>
      </c>
      <c r="B11" s="2">
        <f>'[6]RHA 15 (Brandon)'!G20</f>
        <v>8.757062146892656</v>
      </c>
      <c r="C11" s="2">
        <f>'[6]RHA 15 (Brandon)'!L20</f>
        <v>6.2745098039215685</v>
      </c>
      <c r="D11" s="3">
        <f>'[6]RHA 15 (Brandon)'!F20</f>
        <v>31</v>
      </c>
      <c r="E11" s="3">
        <f>'[6]RHA 15 (Brandon)'!K20</f>
        <v>16</v>
      </c>
    </row>
    <row r="12" spans="1:5" ht="12.75">
      <c r="A12" s="12" t="s">
        <v>34</v>
      </c>
      <c r="B12" s="2">
        <f>'[6]RHA 20 (North Eastman)'!G20</f>
        <v>91.97324414715719</v>
      </c>
      <c r="C12" s="2">
        <f>'[6]RHA 20 (North Eastman)'!L20</f>
        <v>91.30434782608695</v>
      </c>
      <c r="D12" s="3">
        <f>'[6]RHA 20 (North Eastman)'!F20</f>
        <v>275</v>
      </c>
      <c r="E12" s="3">
        <f>'[6]RHA 20 (North Eastman)'!K20</f>
        <v>126</v>
      </c>
    </row>
    <row r="13" spans="1:5" ht="12.75">
      <c r="A13" s="12" t="s">
        <v>33</v>
      </c>
      <c r="B13" s="2">
        <f>'[6]RHA 25 (South Eastman)'!G20</f>
        <v>49.21465968586387</v>
      </c>
      <c r="C13" s="2">
        <f>'[6]RHA 25 (South Eastman)'!L20</f>
        <v>66.875</v>
      </c>
      <c r="D13" s="3">
        <f>'[6]RHA 25 (South Eastman)'!F20</f>
        <v>282</v>
      </c>
      <c r="E13" s="3">
        <f>'[6]RHA 25 (South Eastman)'!K20</f>
        <v>107</v>
      </c>
    </row>
    <row r="14" spans="1:5" ht="12.75">
      <c r="A14" s="12" t="s">
        <v>32</v>
      </c>
      <c r="B14" s="2">
        <f>'[6]RHA 30 (Interlake)'!G20</f>
        <v>67.26296958855099</v>
      </c>
      <c r="C14" s="2">
        <f>'[6]RHA 30 (Interlake)'!L20</f>
        <v>76.69902912621359</v>
      </c>
      <c r="D14" s="3">
        <f>'[6]RHA 30 (Interlake)'!F20</f>
        <v>376</v>
      </c>
      <c r="E14" s="3">
        <f>'[6]RHA 30 (Interlake)'!K20</f>
        <v>158</v>
      </c>
    </row>
    <row r="15" spans="1:5" ht="12.75">
      <c r="A15" s="12" t="s">
        <v>31</v>
      </c>
      <c r="B15" s="2">
        <f>'[6]RHA 40 (Central)'!G20</f>
        <v>26.85546875</v>
      </c>
      <c r="C15" s="2">
        <f>'[6]RHA 40 (Central)'!L20</f>
        <v>42.25806451612903</v>
      </c>
      <c r="D15" s="3">
        <f>'[6]RHA 40 (Central)'!F20</f>
        <v>275</v>
      </c>
      <c r="E15" s="3">
        <f>'[6]RHA 40 (Central)'!K20</f>
        <v>131</v>
      </c>
    </row>
    <row r="16" spans="1:5" ht="12.75">
      <c r="A16" s="12" t="s">
        <v>30</v>
      </c>
      <c r="B16" s="2">
        <f>'[6]RHA 45 (Assiniboine)'!G20</f>
        <v>68.91566265060241</v>
      </c>
      <c r="C16" s="2">
        <f>'[6]RHA 45 (Assiniboine)'!L20</f>
        <v>83.79446640316206</v>
      </c>
      <c r="D16" s="3">
        <f>'[6]RHA 45 (Assiniboine)'!F20</f>
        <v>286</v>
      </c>
      <c r="E16" s="3">
        <f>'[6]RHA 45 (Assiniboine)'!K20</f>
        <v>212</v>
      </c>
    </row>
    <row r="17" spans="1:5" ht="12.75">
      <c r="A17" s="12" t="s">
        <v>29</v>
      </c>
      <c r="B17" s="2">
        <f>'[6]RHA 60 (Parkland)'!G20</f>
        <v>21.568627450980394</v>
      </c>
      <c r="C17" s="2">
        <f>'[6]RHA 60 (Parkland)'!L20</f>
        <v>22.5</v>
      </c>
      <c r="D17" s="3">
        <f>'[6]RHA 60 (Parkland)'!F20</f>
        <v>77</v>
      </c>
      <c r="E17" s="3">
        <f>'[6]RHA 60 (Parkland)'!K20</f>
        <v>27</v>
      </c>
    </row>
    <row r="18" spans="1:5" ht="12.75">
      <c r="A18" s="12" t="s">
        <v>28</v>
      </c>
      <c r="B18" s="2">
        <f>'[6]RHA 70 (Norman)'!G20</f>
        <v>13.622291021671826</v>
      </c>
      <c r="C18" s="2">
        <f>'[6]RHA 70 (Norman)'!L20</f>
        <v>34.78260869565217</v>
      </c>
      <c r="D18" s="3">
        <f>'[6]RHA 70 (Norman)'!F20</f>
        <v>44</v>
      </c>
      <c r="E18" s="3">
        <f>'[6]RHA 70 (Norman)'!K20</f>
        <v>32</v>
      </c>
    </row>
    <row r="19" spans="1:6" ht="12.75">
      <c r="A19" s="12" t="s">
        <v>27</v>
      </c>
      <c r="B19" s="2">
        <f>'[6]RHA 80 (Burntwood)'!G20</f>
        <v>34.21052631578947</v>
      </c>
      <c r="C19" s="2">
        <f>'[6]RHA 80 (Burntwood)'!L20</f>
        <v>39.333333333333336</v>
      </c>
      <c r="D19" s="3">
        <f>'[6]RHA 80 (Burntwood)'!F20</f>
        <v>234</v>
      </c>
      <c r="E19" s="3">
        <f>'[6]RHA 80 (Burntwood)'!K20</f>
        <v>118</v>
      </c>
      <c r="F19" s="2"/>
    </row>
    <row r="20" spans="1:5" ht="12.75">
      <c r="A20" s="12" t="s">
        <v>26</v>
      </c>
      <c r="B20" s="2">
        <f>'[6]RHA 90 (Churchill)'!G20</f>
        <v>78.57142857142857</v>
      </c>
      <c r="C20" s="14" t="s">
        <v>25</v>
      </c>
      <c r="D20" s="3">
        <f>'[6]RHA 90 (Churchill)'!F20</f>
        <v>11</v>
      </c>
      <c r="E20" s="13" t="s">
        <v>25</v>
      </c>
    </row>
    <row r="21" spans="1:7" ht="12.75">
      <c r="A21" s="12" t="s">
        <v>24</v>
      </c>
      <c r="B21" s="2">
        <v>20.3</v>
      </c>
      <c r="C21" s="2">
        <v>54</v>
      </c>
      <c r="D21" s="2">
        <f>SUM(D10:D20)</f>
        <v>1987</v>
      </c>
      <c r="E21" s="2">
        <f>SUM(E10:E20)</f>
        <v>946</v>
      </c>
      <c r="F21" s="2"/>
      <c r="G21" s="2"/>
    </row>
    <row r="22" spans="1:4" ht="12.75">
      <c r="A22" s="11"/>
      <c r="B22" s="2"/>
      <c r="C22" s="2"/>
      <c r="D22" s="2"/>
    </row>
    <row r="64" spans="1:4" ht="12.75">
      <c r="A64" s="1" t="s">
        <v>23</v>
      </c>
      <c r="D64" s="2" t="e">
        <f>+(D21+E21)/#REF!*100</f>
        <v>#REF!</v>
      </c>
    </row>
    <row r="66" spans="1:3" ht="12.75">
      <c r="A66" s="5" t="s">
        <v>22</v>
      </c>
      <c r="B66" s="5"/>
      <c r="C66" s="5"/>
    </row>
    <row r="69" spans="1:2" ht="12.75">
      <c r="A69" s="3">
        <f>+D21-D10-D11</f>
        <v>1860</v>
      </c>
      <c r="B69" s="1" t="s">
        <v>8</v>
      </c>
    </row>
    <row r="70" spans="1:2" ht="12.75">
      <c r="A70" s="3">
        <f>+E21-E10-E11</f>
        <v>911</v>
      </c>
      <c r="B70" s="1" t="s">
        <v>7</v>
      </c>
    </row>
    <row r="71" spans="1:2" ht="12.75">
      <c r="A71" s="3">
        <f>+A69+A70</f>
        <v>2771</v>
      </c>
      <c r="B71" s="1" t="s">
        <v>6</v>
      </c>
    </row>
    <row r="73" spans="1:2" ht="12.75">
      <c r="A73" s="3">
        <f>'[6]travel - RHAs time'!B19+'[6]travel - RHAs time'!D19</f>
        <v>4248</v>
      </c>
      <c r="B73" s="1" t="s">
        <v>5</v>
      </c>
    </row>
    <row r="74" spans="1:2" ht="12.75">
      <c r="A74" s="3">
        <f>'[6]travel - RHAs time'!C19+'[6]travel - RHAs time'!E19</f>
        <v>1584</v>
      </c>
      <c r="B74" s="1" t="s">
        <v>4</v>
      </c>
    </row>
    <row r="75" spans="1:2" ht="12.75">
      <c r="A75" s="3">
        <f>+A73+A74</f>
        <v>5832</v>
      </c>
      <c r="B75" s="1" t="s">
        <v>3</v>
      </c>
    </row>
    <row r="77" spans="1:2" ht="12.75">
      <c r="A77" s="2">
        <f>A69/A73*100</f>
        <v>43.78531073446328</v>
      </c>
      <c r="B77" s="1" t="s">
        <v>2</v>
      </c>
    </row>
    <row r="78" spans="1:2" ht="12.75">
      <c r="A78" s="2">
        <f>A70/A74*100</f>
        <v>57.51262626262626</v>
      </c>
      <c r="B78" s="1" t="s">
        <v>1</v>
      </c>
    </row>
    <row r="79" spans="1:2" ht="12.75">
      <c r="A79" s="2">
        <f>+A71/A75*100</f>
        <v>47.51371742112483</v>
      </c>
      <c r="B79" s="1" t="s">
        <v>0</v>
      </c>
    </row>
    <row r="81" spans="1:2" ht="12.75">
      <c r="A81" s="10" t="s">
        <v>21</v>
      </c>
      <c r="B81" s="3"/>
    </row>
    <row r="82" spans="1:2" ht="12.75">
      <c r="A82" s="3" t="e">
        <f>#REF!</f>
        <v>#REF!</v>
      </c>
      <c r="B82" s="1" t="s">
        <v>8</v>
      </c>
    </row>
    <row r="83" spans="1:2" ht="12.75">
      <c r="A83" s="3" t="e">
        <f>#REF!</f>
        <v>#REF!</v>
      </c>
      <c r="B83" s="1" t="s">
        <v>7</v>
      </c>
    </row>
    <row r="84" spans="1:2" ht="12.75">
      <c r="A84" s="3" t="e">
        <f>#REF!</f>
        <v>#REF!</v>
      </c>
      <c r="B84" s="1" t="s">
        <v>20</v>
      </c>
    </row>
    <row r="85" ht="12.75">
      <c r="A85" s="3"/>
    </row>
    <row r="86" spans="2:5" ht="12.75">
      <c r="B86" s="9" t="s">
        <v>19</v>
      </c>
      <c r="C86" s="9"/>
      <c r="D86" s="9" t="s">
        <v>18</v>
      </c>
      <c r="E86" s="9"/>
    </row>
    <row r="87" spans="2:5" s="8" customFormat="1" ht="25.5">
      <c r="B87" s="8" t="s">
        <v>17</v>
      </c>
      <c r="C87" s="8" t="s">
        <v>16</v>
      </c>
      <c r="D87" s="8" t="s">
        <v>17</v>
      </c>
      <c r="E87" s="8" t="s">
        <v>16</v>
      </c>
    </row>
    <row r="88" spans="1:5" ht="12.75">
      <c r="A88" s="1" t="s">
        <v>15</v>
      </c>
      <c r="B88" s="3">
        <f>'[6]travel - RHAs time'!F9+'[6]travel - RHAs time'!G9</f>
        <v>9122</v>
      </c>
      <c r="C88" s="2">
        <f>B88/$B$92*100</f>
        <v>55.44277639336291</v>
      </c>
      <c r="D88" s="4">
        <f>'[6]travel - RHAs time'!F19+'[6]travel - RHAs time'!G19</f>
        <v>7026</v>
      </c>
      <c r="E88" s="2" t="e">
        <f>D88/$D$92*100</f>
        <v>#REF!</v>
      </c>
    </row>
    <row r="89" spans="1:5" ht="12.75">
      <c r="A89" s="1" t="s">
        <v>14</v>
      </c>
      <c r="B89" s="4">
        <f>'[6]travel - RHAs time'!H9+'[6]travel - RHAs time'!I9</f>
        <v>611</v>
      </c>
      <c r="C89" s="2">
        <f>B89/$B$92*100</f>
        <v>3.713608460463137</v>
      </c>
      <c r="D89" s="4">
        <f>'[6]travel - RHAs time'!H19+'[6]travel - RHAs time'!I19</f>
        <v>609</v>
      </c>
      <c r="E89" s="2" t="e">
        <f>D89/$D$92*100</f>
        <v>#REF!</v>
      </c>
    </row>
    <row r="90" spans="1:5" ht="12.75">
      <c r="A90" s="1" t="s">
        <v>13</v>
      </c>
      <c r="B90" s="3">
        <f>'[6]travel - RHAs time'!B9+'[6]travel - RHAs time'!C9</f>
        <v>5040</v>
      </c>
      <c r="C90" s="2">
        <f>B90/$B$92*100</f>
        <v>30.63271135963046</v>
      </c>
      <c r="D90" s="3">
        <f>'[6]travel - RHAs time'!B19+'[6]travel - RHAs time'!C19</f>
        <v>4414</v>
      </c>
      <c r="E90" s="2" t="e">
        <f>D90/$D$92*100</f>
        <v>#REF!</v>
      </c>
    </row>
    <row r="91" spans="1:5" ht="12.75">
      <c r="A91" s="1" t="s">
        <v>12</v>
      </c>
      <c r="B91" s="3">
        <f>'[6]travel - RHAs time'!D9+'[6]travel - RHAs time'!E9</f>
        <v>1680</v>
      </c>
      <c r="C91" s="2">
        <f>B91/$B$92*100</f>
        <v>10.210903786543488</v>
      </c>
      <c r="D91" s="3">
        <f>'[6]travel - RHAs time'!D19+'[6]travel - RHAs time'!E19</f>
        <v>1418</v>
      </c>
      <c r="E91" s="2" t="e">
        <f>D91/$D$92*100</f>
        <v>#REF!</v>
      </c>
    </row>
    <row r="92" spans="1:5" ht="12.75">
      <c r="A92" s="1" t="s">
        <v>11</v>
      </c>
      <c r="B92" s="3">
        <f>SUM(B88:B91)</f>
        <v>16453</v>
      </c>
      <c r="C92" s="2">
        <f>B92/$B$92*100</f>
        <v>100</v>
      </c>
      <c r="D92" s="3" t="e">
        <f>A84</f>
        <v>#REF!</v>
      </c>
      <c r="E92" s="1" t="e">
        <f>D92/$D$92*100</f>
        <v>#REF!</v>
      </c>
    </row>
    <row r="93" spans="2:4" ht="12.75">
      <c r="B93" s="3"/>
      <c r="C93" s="2"/>
      <c r="D93" s="3"/>
    </row>
    <row r="94" spans="1:5" ht="12.75">
      <c r="A94" s="8"/>
      <c r="B94" s="7"/>
      <c r="C94" s="2"/>
      <c r="D94" s="3"/>
      <c r="E94" s="4"/>
    </row>
    <row r="95" spans="1:4" ht="12.75">
      <c r="A95" s="5" t="s">
        <v>10</v>
      </c>
      <c r="B95" s="5"/>
      <c r="C95" s="5"/>
      <c r="D95" s="3"/>
    </row>
    <row r="96" ht="12.75">
      <c r="D96" s="3"/>
    </row>
    <row r="97" ht="12.75">
      <c r="D97" s="3"/>
    </row>
    <row r="98" spans="1:4" ht="12.75">
      <c r="A98" s="3">
        <f>'[6]travel - RHAs time'!B28+'[6]travel - RHAs time'!D28</f>
        <v>2219</v>
      </c>
      <c r="B98" s="1" t="s">
        <v>8</v>
      </c>
      <c r="D98" s="3"/>
    </row>
    <row r="99" spans="1:4" ht="12.75">
      <c r="A99" s="3">
        <f>'[6]travel - RHAs time'!C28+'[6]travel - RHAs time'!E28</f>
        <v>746</v>
      </c>
      <c r="B99" s="1" t="s">
        <v>7</v>
      </c>
      <c r="D99" s="3"/>
    </row>
    <row r="100" spans="1:4" ht="12.75">
      <c r="A100" s="3">
        <f>A98+A99</f>
        <v>2965</v>
      </c>
      <c r="B100" s="1" t="s">
        <v>6</v>
      </c>
      <c r="D100" s="3"/>
    </row>
    <row r="101" ht="12.75">
      <c r="D101" s="3"/>
    </row>
    <row r="102" spans="1:2" ht="12.75">
      <c r="A102" s="3">
        <f>'[6]travel - RHAs time'!B9+'[6]travel - RHAs time'!D9</f>
        <v>5389</v>
      </c>
      <c r="B102" s="1" t="s">
        <v>5</v>
      </c>
    </row>
    <row r="103" spans="1:2" ht="12.75">
      <c r="A103" s="3">
        <f>+'[6]travel - RHAs time'!C9+'[6]travel - RHAs time'!E9</f>
        <v>1331</v>
      </c>
      <c r="B103" s="1" t="s">
        <v>4</v>
      </c>
    </row>
    <row r="104" spans="1:2" ht="12.75">
      <c r="A104" s="3">
        <f>+A102+A103</f>
        <v>6720</v>
      </c>
      <c r="B104" s="1" t="s">
        <v>3</v>
      </c>
    </row>
    <row r="106" spans="1:2" ht="12.75">
      <c r="A106" s="2">
        <f>A98/A102*100</f>
        <v>41.17647058823529</v>
      </c>
      <c r="B106" s="1" t="s">
        <v>2</v>
      </c>
    </row>
    <row r="107" spans="1:2" ht="12.75">
      <c r="A107" s="2">
        <f>A99/A103*100</f>
        <v>56.048084147257704</v>
      </c>
      <c r="B107" s="1" t="s">
        <v>1</v>
      </c>
    </row>
    <row r="108" spans="1:2" ht="12.75">
      <c r="A108" s="2">
        <f>+A100/A104*100</f>
        <v>44.12202380952381</v>
      </c>
      <c r="B108" s="1" t="s">
        <v>0</v>
      </c>
    </row>
    <row r="109" spans="1:2" ht="12.75">
      <c r="A109" s="6"/>
      <c r="B109" s="2"/>
    </row>
    <row r="110" spans="1:3" ht="12.75">
      <c r="A110" s="5" t="s">
        <v>9</v>
      </c>
      <c r="B110" s="2"/>
      <c r="C110" s="2"/>
    </row>
    <row r="113" spans="1:2" ht="12.75">
      <c r="A113" s="3">
        <f>'[6]travel - RHAs time'!B24+'[6]travel - RHAs time'!D24</f>
        <v>2322</v>
      </c>
      <c r="B113" s="1" t="s">
        <v>8</v>
      </c>
    </row>
    <row r="114" spans="1:2" ht="12.75">
      <c r="A114" s="3">
        <f>'[6]travel - RHAs time'!C24+'[6]travel - RHAs time'!E24</f>
        <v>715</v>
      </c>
      <c r="B114" s="1" t="s">
        <v>7</v>
      </c>
    </row>
    <row r="115" spans="1:2" ht="12.75">
      <c r="A115" s="3">
        <f>A113+A114</f>
        <v>3037</v>
      </c>
      <c r="B115" s="1" t="s">
        <v>6</v>
      </c>
    </row>
    <row r="116" spans="4:5" ht="12.75">
      <c r="D116" s="3"/>
      <c r="E116" s="3"/>
    </row>
    <row r="117" spans="1:5" ht="12.75">
      <c r="A117" s="3">
        <f>'[6]travel - RHAs time'!B5+'[6]travel - RHAs time'!D5</f>
        <v>5720</v>
      </c>
      <c r="B117" s="1" t="s">
        <v>5</v>
      </c>
      <c r="E117" s="3"/>
    </row>
    <row r="118" spans="1:5" ht="12.75">
      <c r="A118" s="3">
        <f>'[6]travel - RHAs time'!C5+'[6]travel - RHAs time'!E5</f>
        <v>1323</v>
      </c>
      <c r="B118" s="1" t="s">
        <v>4</v>
      </c>
      <c r="D118" s="3"/>
      <c r="E118" s="3"/>
    </row>
    <row r="119" spans="1:5" ht="12.75">
      <c r="A119" s="3">
        <f>+A117+A118</f>
        <v>7043</v>
      </c>
      <c r="B119" s="1" t="s">
        <v>3</v>
      </c>
      <c r="D119" s="2"/>
      <c r="E119" s="2"/>
    </row>
    <row r="121" spans="1:5" ht="12.75">
      <c r="A121" s="2">
        <f>A113/A117*100</f>
        <v>40.5944055944056</v>
      </c>
      <c r="B121" s="1" t="s">
        <v>2</v>
      </c>
      <c r="D121" s="3"/>
      <c r="E121" s="3"/>
    </row>
    <row r="122" spans="1:5" ht="12.75">
      <c r="A122" s="2">
        <f>A114/A118*100</f>
        <v>54.043839758125465</v>
      </c>
      <c r="B122" s="1" t="s">
        <v>1</v>
      </c>
      <c r="D122" s="4"/>
      <c r="E122" s="3"/>
    </row>
    <row r="123" spans="1:2" ht="12.75">
      <c r="A123" s="2">
        <f>+A115/A119*100</f>
        <v>43.12082919210564</v>
      </c>
      <c r="B123" s="1" t="s">
        <v>0</v>
      </c>
    </row>
    <row r="124" spans="4:5" ht="12.75">
      <c r="D124" s="2"/>
      <c r="E12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Harpa</dc:creator>
  <cp:keywords/>
  <dc:description/>
  <cp:lastModifiedBy> Harpa</cp:lastModifiedBy>
  <dcterms:created xsi:type="dcterms:W3CDTF">2010-04-20T18:01:56Z</dcterms:created>
  <dcterms:modified xsi:type="dcterms:W3CDTF">2010-07-15T18:59:29Z</dcterms:modified>
  <cp:category/>
  <cp:version/>
  <cp:contentType/>
  <cp:contentStatus/>
</cp:coreProperties>
</file>