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35" windowHeight="6195" tabRatio="888" activeTab="0"/>
  </bookViews>
  <sheets>
    <sheet name="Figure 1-Chart" sheetId="1" r:id="rId1"/>
    <sheet name="Figure 1-Data" sheetId="2" r:id="rId2"/>
    <sheet name="Figure 2-Chart" sheetId="3" r:id="rId3"/>
    <sheet name="Figure 2-Data" sheetId="4" r:id="rId4"/>
    <sheet name="Figure 3-Chart" sheetId="5" r:id="rId5"/>
    <sheet name="Figure 3-Data" sheetId="6" r:id="rId6"/>
    <sheet name="Figure 4-Chart" sheetId="7" r:id="rId7"/>
    <sheet name="Figure 4-Data" sheetId="8" r:id="rId8"/>
    <sheet name="Figure 5-Chart" sheetId="9" r:id="rId9"/>
    <sheet name="Figure 5-Data" sheetId="10" r:id="rId10"/>
    <sheet name="Figure 6-Chart" sheetId="11" r:id="rId11"/>
    <sheet name="Figure 6-Data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H2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3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3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3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3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3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3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3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3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3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4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4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4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4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4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4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4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4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4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D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4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4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49" authorId="0">
      <text>
        <r>
          <rPr>
            <sz val="8"/>
            <rFont val="Tahoma"/>
            <family val="2"/>
          </rPr>
          <t xml:space="preserve">-  Default Missing Value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I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26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5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5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6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6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6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6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3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4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4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5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5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7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7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7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7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7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J72" authorId="0">
      <text>
        <r>
          <rPr>
            <sz val="8"/>
            <rFont val="Tahoma"/>
            <family val="2"/>
          </rPr>
          <t xml:space="preserve">-  Default Missing Value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B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B3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3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B4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4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B4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4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B4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C43" authorId="0">
      <text>
        <r>
          <rPr>
            <sz val="8"/>
            <rFont val="Tahoma"/>
            <family val="2"/>
          </rPr>
          <t xml:space="preserve">-  Default Missing Value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F1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3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3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3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3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2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F3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G3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H3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33" authorId="0">
      <text>
        <r>
          <rPr>
            <sz val="8"/>
            <rFont val="Tahoma"/>
            <family val="2"/>
          </rPr>
          <t xml:space="preserve">-  Default Missing Value
</t>
        </r>
      </text>
    </comment>
  </commentList>
</comments>
</file>

<file path=xl/sharedStrings.xml><?xml version="1.0" encoding="utf-8"?>
<sst xmlns="http://schemas.openxmlformats.org/spreadsheetml/2006/main" count="512" uniqueCount="102">
  <si>
    <t>Men</t>
  </si>
  <si>
    <t>Women</t>
  </si>
  <si>
    <t>Accupuncture*</t>
  </si>
  <si>
    <t>Less than $30,000</t>
  </si>
  <si>
    <t>$30,000 to $49,999*</t>
  </si>
  <si>
    <t>Less than $30,000** (SD)</t>
  </si>
  <si>
    <t>$50,000 to $79,999 (SD)</t>
  </si>
  <si>
    <t>$80,000 or more (SD)</t>
  </si>
  <si>
    <t>$30,000 to $49,999 (SD)</t>
  </si>
  <si>
    <t>Good* (SD)</t>
  </si>
  <si>
    <t>Poor/Fair**</t>
  </si>
  <si>
    <t>Very Good (SD)</t>
  </si>
  <si>
    <t>Excellent (SD)</t>
  </si>
  <si>
    <t>Use of Alternative Health Providers, Manitoba Men and Women, 2003</t>
  </si>
  <si>
    <r>
      <t xml:space="preserve">Notes: </t>
    </r>
    <r>
      <rPr>
        <sz val="10"/>
        <rFont val="Arial"/>
        <family val="2"/>
      </rPr>
      <t>(SD) indicates that the difference between women and men is statistically significant (p&lt;.05)</t>
    </r>
  </si>
  <si>
    <t xml:space="preserve">           * For men only, the data should be interpreted with caution as the coefficien of variation is between 16.6% and 33.3%.</t>
  </si>
  <si>
    <t xml:space="preserve">           ** For both women and men, the data should be interpreted with caution as the coefficient of variation is between 16.6% and 33.3%.</t>
  </si>
  <si>
    <t>Naturopath/Homeopath**</t>
  </si>
  <si>
    <t>Any Alternative Prodiver (SD)</t>
  </si>
  <si>
    <t>Massage Therapist (SD)</t>
  </si>
  <si>
    <t>Other (SD)</t>
  </si>
  <si>
    <t>CAHC Use by Household Income, Manitoba, 2003</t>
  </si>
  <si>
    <t>CAHC Use by Personal Income, Manitoba, 2003</t>
  </si>
  <si>
    <t>$50,000 and higher (SD)</t>
  </si>
  <si>
    <t>CAHC Use by Chronic Condition Status, Males &amp; Females, Manitoba 2003</t>
  </si>
  <si>
    <t xml:space="preserve">          * For men only, the data should be interpreted with caution as the coefficient of variation is between 16.6% and 33.3%.</t>
  </si>
  <si>
    <r>
      <t xml:space="preserve">Notes: </t>
    </r>
    <r>
      <rPr>
        <sz val="10"/>
        <rFont val="Arial"/>
        <family val="0"/>
      </rPr>
      <t>(SD) indicates that the difference between women and men is statistically significant (p&lt;.05).</t>
    </r>
  </si>
  <si>
    <t>Chronic Condition (SD)</t>
  </si>
  <si>
    <t>No Chronic Condition (SD)*</t>
  </si>
  <si>
    <t>Use of Alternative Health Care Providers, Manitoba Men and Women by Self-Rated Health, 2003</t>
  </si>
  <si>
    <t>Use of Alternative Health Care Services by Age, Manitoba 2003</t>
  </si>
  <si>
    <t xml:space="preserve">          *** The data for men aged 65 years and older have been suppressed due to high sampling variability.</t>
  </si>
  <si>
    <r>
      <t>Notes:</t>
    </r>
    <r>
      <rPr>
        <sz val="10"/>
        <rFont val="Arial"/>
        <family val="0"/>
      </rPr>
      <t xml:space="preserve"> ** For both women and men, the data should be interpreted with caution. The coefficient of variation is between 16.6% and 33.3%.</t>
    </r>
  </si>
  <si>
    <t>18 to 24 years**</t>
  </si>
  <si>
    <t>25 to 34 years*</t>
  </si>
  <si>
    <t>35 to 44 years</t>
  </si>
  <si>
    <t>45 to 64 years</t>
  </si>
  <si>
    <t>65 years &amp; older***</t>
  </si>
  <si>
    <t xml:space="preserve">           * For men only, the data should be interpreted with caution as the coefficient of variation is between 16.6% and 33.3%.</t>
  </si>
  <si>
    <r>
      <t xml:space="preserve">Source: </t>
    </r>
    <r>
      <rPr>
        <sz val="10"/>
        <rFont val="Arial"/>
        <family val="0"/>
      </rPr>
      <t>Statistics Canada. Canadian Community Health Survey Cycle 3.1. Public Use Master File.</t>
    </r>
  </si>
  <si>
    <t xml:space="preserve">           Rates represent the proportion (%) of the population who reported that they had consulted an alternative health care provider within the past 12 months.</t>
  </si>
  <si>
    <t xml:space="preserve">           CAHC = Complementary or alternative health care provider</t>
  </si>
  <si>
    <r>
      <t xml:space="preserve">Note:  </t>
    </r>
    <r>
      <rPr>
        <sz val="10"/>
        <rFont val="Arial"/>
        <family val="0"/>
      </rPr>
      <t>(SD) indicates that the difference between men and women is statistically significant.</t>
    </r>
  </si>
  <si>
    <t>Total</t>
  </si>
  <si>
    <t>YES</t>
  </si>
  <si>
    <t>CV</t>
  </si>
  <si>
    <t>NO</t>
  </si>
  <si>
    <t>NOT APPLICABLE</t>
  </si>
  <si>
    <t>DON'T KNOW</t>
  </si>
  <si>
    <t>REFUSAL</t>
  </si>
  <si>
    <t>NOT STATED</t>
  </si>
  <si>
    <t>#</t>
  </si>
  <si>
    <t>%</t>
  </si>
  <si>
    <t>-</t>
  </si>
  <si>
    <t>MALE</t>
  </si>
  <si>
    <t>FEMALE</t>
  </si>
  <si>
    <t>Note:  Bold numbers indicate marginal but reportable CV, CV &lt; 33.3 &gt; 16.6</t>
  </si>
  <si>
    <t>Note:  excludes less than 18 years of age</t>
  </si>
  <si>
    <t>Note:  all CV acceptable range, &lt; 16.6</t>
  </si>
  <si>
    <t>Message Therapist (HCUE_05A)</t>
  </si>
  <si>
    <t>Accupuncture (HCUE_05B)</t>
  </si>
  <si>
    <t>Naturopath/Homeopath (HCUE_05C)</t>
  </si>
  <si>
    <t>DK/R/NS</t>
  </si>
  <si>
    <t>Alternative therapist (HCUE_04)</t>
  </si>
  <si>
    <t>Ungrouped Data:</t>
  </si>
  <si>
    <t>"other" alt health care: everything else (HCUEG05L)</t>
  </si>
  <si>
    <t>Estimate</t>
  </si>
  <si>
    <t>Less than $29,999</t>
  </si>
  <si>
    <t>$30,000 TO $49,999</t>
  </si>
  <si>
    <t>$50,000 TO $79,999</t>
  </si>
  <si>
    <t>$80,000 OR MORE</t>
  </si>
  <si>
    <t>Note: because the 'no income' category has an unreportable estimate, the two lowest income catagories were combined.</t>
  </si>
  <si>
    <t>Note:  Only includes those aged 18 years and older.</t>
  </si>
  <si>
    <t>Use CAHC</t>
  </si>
  <si>
    <t>Don't Use CAHC</t>
  </si>
  <si>
    <t>C.V.</t>
  </si>
  <si>
    <t>Less Than $30,000</t>
  </si>
  <si>
    <t>$50,000 and Higher</t>
  </si>
  <si>
    <t>18 to 24</t>
  </si>
  <si>
    <t>25 to 34</t>
  </si>
  <si>
    <t>35 to 44</t>
  </si>
  <si>
    <t>45 to 54</t>
  </si>
  <si>
    <t>55 to 64</t>
  </si>
  <si>
    <t>65 +</t>
  </si>
  <si>
    <t>Age: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</si>
  <si>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Yellow highlight signifies that the coefficient of variation is between 16.6% and 33.3% and result should be interpreted with caution; orange highlight signifies an unacceptably high coefficient of variation, over 33.3%</t>
    </r>
  </si>
  <si>
    <t>POOR</t>
  </si>
  <si>
    <t>FAIR</t>
  </si>
  <si>
    <t>GOOD</t>
  </si>
  <si>
    <t>VERY GOOD</t>
  </si>
  <si>
    <t>EXCELLENT</t>
  </si>
  <si>
    <t>POOR/FAIR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</si>
  <si>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0"/>
      </rPr>
      <t>bold indicates marginal error associated with CV</t>
    </r>
  </si>
  <si>
    <t>ALTER. CARE</t>
  </si>
  <si>
    <t>YES CHRONIC  CONDITION</t>
  </si>
  <si>
    <t>NO CHRONIC  CONDITION</t>
  </si>
  <si>
    <t xml:space="preserve"> YES ALTER. CARE</t>
  </si>
  <si>
    <t>% who used alter. care</t>
  </si>
  <si>
    <t>NO ALTER. CARE</t>
  </si>
  <si>
    <t>% who did not use alter. care</t>
  </si>
  <si>
    <t>Not Stated CHRONIC  CONDITION</t>
  </si>
  <si>
    <t>% with chronic conditions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</si>
</sst>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  <numFmt numFmtId="174" formatCode="0.0%"/>
    <numFmt numFmtId="175" formatCode="#,##0.0"/>
    <numFmt numFmtId="176" formatCode="0.0"/>
    <numFmt numFmtId="177" formatCode="0.0000"/>
    <numFmt numFmtId="178" formatCode="0.000"/>
    <numFmt numFmtId="179" formatCode="0.000%"/>
    <numFmt numFmtId="180" formatCode="0.0000000000"/>
    <numFmt numFmtId="181" formatCode="#,##0.0000"/>
    <numFmt numFmtId="182" formatCode="#,##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74" fontId="1" fillId="0" borderId="0" xfId="0" applyNumberFormat="1" applyFont="1" applyAlignment="1">
      <alignment horizontal="center" vertical="top" wrapText="1"/>
    </xf>
    <xf numFmtId="174" fontId="0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74" fontId="0" fillId="0" borderId="0" xfId="0" applyNumberFormat="1" applyAlignment="1">
      <alignment horizontal="center" wrapText="1"/>
    </xf>
    <xf numFmtId="10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76" fontId="0" fillId="33" borderId="0" xfId="0" applyNumberFormat="1" applyFill="1" applyAlignment="1">
      <alignment/>
    </xf>
    <xf numFmtId="176" fontId="1" fillId="0" borderId="0" xfId="0" applyNumberFormat="1" applyFont="1" applyAlignment="1">
      <alignment wrapText="1"/>
    </xf>
    <xf numFmtId="174" fontId="5" fillId="0" borderId="0" xfId="0" applyNumberFormat="1" applyFont="1" applyAlignment="1">
      <alignment/>
    </xf>
    <xf numFmtId="174" fontId="1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176" fontId="0" fillId="0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174" fontId="1" fillId="35" borderId="0" xfId="0" applyNumberFormat="1" applyFont="1" applyFill="1" applyAlignment="1">
      <alignment/>
    </xf>
    <xf numFmtId="174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9525</xdr:rowOff>
    </xdr:from>
    <xdr:to>
      <xdr:col>9</xdr:col>
      <xdr:colOff>428625</xdr:colOff>
      <xdr:row>28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952500" y="657225"/>
          <a:ext cx="4962525" cy="3943350"/>
          <a:chOff x="1581150" y="647700"/>
          <a:chExt cx="4962525" cy="394335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17674"/>
          <a:stretch>
            <a:fillRect/>
          </a:stretch>
        </xdr:blipFill>
        <xdr:spPr>
          <a:xfrm>
            <a:off x="1581150" y="647700"/>
            <a:ext cx="4962525" cy="38447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656829" y="3733371"/>
            <a:ext cx="4724324" cy="8576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3.1, 2003.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Notes: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(SD) indicates that the difference between women and men is statistically significant (p&lt;.05). * For men only, the data should be interpreted with caution as the coefficient of variation is between 16.6% and 33.3%. ** For both women and men, the data should be inter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preted with caution as the coefficient of variation is between 16.6% and 33.3%.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123825</xdr:rowOff>
    </xdr:from>
    <xdr:to>
      <xdr:col>9</xdr:col>
      <xdr:colOff>333375</xdr:colOff>
      <xdr:row>27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1085850" y="609600"/>
          <a:ext cx="4733925" cy="3800475"/>
          <a:chOff x="1171575" y="523875"/>
          <a:chExt cx="4733925" cy="380047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6054"/>
          <a:stretch>
            <a:fillRect/>
          </a:stretch>
        </xdr:blipFill>
        <xdr:spPr>
          <a:xfrm>
            <a:off x="1171575" y="523875"/>
            <a:ext cx="4733925" cy="371781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256786" y="3467343"/>
            <a:ext cx="4600192" cy="857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3.1, 2003.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Notes: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(SD) indicates that the difference between women and men is statistically significant (p&lt;.05). * For men only, the data should be interpreted with caution as the coefficient of variation is between 16.6% and 33.3%. ** For both women and men, the data should be inter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preted with caution as the coefficient of variation is between 16.6% and 33.3%.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12</xdr:row>
      <xdr:rowOff>114300</xdr:rowOff>
    </xdr:from>
    <xdr:to>
      <xdr:col>10</xdr:col>
      <xdr:colOff>323850</xdr:colOff>
      <xdr:row>34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1390650" y="2057400"/>
          <a:ext cx="5029200" cy="3514725"/>
          <a:chOff x="1914525" y="1543050"/>
          <a:chExt cx="5029200" cy="3517922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14525" y="1543050"/>
            <a:ext cx="5029200" cy="35179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991220" y="4534163"/>
            <a:ext cx="4829289" cy="4476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3.1, 2003.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(SD) indicates that the difference between women and men is statistically significant (p&lt;.05).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</xdr:row>
      <xdr:rowOff>38100</xdr:rowOff>
    </xdr:from>
    <xdr:to>
      <xdr:col>11</xdr:col>
      <xdr:colOff>314325</xdr:colOff>
      <xdr:row>31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1638300" y="847725"/>
          <a:ext cx="5381625" cy="4200525"/>
          <a:chOff x="1638300" y="847725"/>
          <a:chExt cx="5381625" cy="4200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38300" y="847725"/>
            <a:ext cx="5381625" cy="41249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685389" y="4371965"/>
            <a:ext cx="5220176" cy="6762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3.1, 2003.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Notes: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(SD) indicates that the difference between women and men is statistically significant (p&lt;.05). * For men only, the data should be interpreted with caution as the coefficient of variation is between 16.6% and 33.3%.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10</xdr:col>
      <xdr:colOff>304800</xdr:colOff>
      <xdr:row>25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1838325" y="657225"/>
          <a:ext cx="4562475" cy="3543300"/>
          <a:chOff x="1838325" y="657225"/>
          <a:chExt cx="4562475" cy="354330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3596"/>
          <a:stretch>
            <a:fillRect/>
          </a:stretch>
        </xdr:blipFill>
        <xdr:spPr>
          <a:xfrm>
            <a:off x="1838325" y="657225"/>
            <a:ext cx="4562475" cy="34928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875965" y="3343046"/>
            <a:ext cx="4448413" cy="8574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3.1, 2003.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Notes: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(SD) indicates that the difference between women and men is statistically significant (p&lt;.05). * For men only, the data should be interpreted with caution as the coefficient of variation is between 16.6% and 33.3%. ** For both women and men, the data should be inter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preted with caution as the coefficient of variation is between 16.6% and 33.3%.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</xdr:row>
      <xdr:rowOff>47625</xdr:rowOff>
    </xdr:from>
    <xdr:to>
      <xdr:col>13</xdr:col>
      <xdr:colOff>95250</xdr:colOff>
      <xdr:row>34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1390650" y="1019175"/>
          <a:ext cx="6629400" cy="4552950"/>
          <a:chOff x="1276349" y="704850"/>
          <a:chExt cx="6629401" cy="455295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18632"/>
          <a:stretch>
            <a:fillRect/>
          </a:stretch>
        </xdr:blipFill>
        <xdr:spPr>
          <a:xfrm>
            <a:off x="1276349" y="704850"/>
            <a:ext cx="6629401" cy="44630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276349" y="4400707"/>
            <a:ext cx="6619457" cy="8570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3.1, 2003.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Notes: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 For men only, the data should be interpreted with caution as the coefficient of variation is between 16.6% and 33.3%. ** For both women and men, the data should be inter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preted with caution as the coefficient of variation is between 16.6% and 33.3%.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8">
      <selection activeCell="A51" sqref="A51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5.140625" style="0" customWidth="1"/>
    <col min="8" max="8" width="14.8515625" style="0" customWidth="1"/>
    <col min="9" max="9" width="9.7109375" style="0" customWidth="1"/>
    <col min="10" max="10" width="11.140625" style="0" customWidth="1"/>
  </cols>
  <sheetData>
    <row r="1" s="6" customFormat="1" ht="15.75">
      <c r="A1" s="6" t="s">
        <v>29</v>
      </c>
    </row>
    <row r="3" ht="12.75">
      <c r="A3" s="2" t="s">
        <v>39</v>
      </c>
    </row>
    <row r="5" ht="12.75">
      <c r="A5" s="2" t="s">
        <v>14</v>
      </c>
    </row>
    <row r="6" ht="12.75">
      <c r="A6" t="s">
        <v>15</v>
      </c>
    </row>
    <row r="7" ht="12.75">
      <c r="A7" s="4" t="s">
        <v>16</v>
      </c>
    </row>
    <row r="10" spans="2:3" ht="12.75">
      <c r="B10" s="2" t="s">
        <v>0</v>
      </c>
      <c r="C10" s="2" t="s">
        <v>1</v>
      </c>
    </row>
    <row r="11" spans="1:3" ht="12.75">
      <c r="A11" s="2" t="s">
        <v>10</v>
      </c>
      <c r="B11" s="1">
        <v>0.121</v>
      </c>
      <c r="C11" s="1">
        <v>0.175</v>
      </c>
    </row>
    <row r="12" spans="1:3" ht="12.75">
      <c r="A12" s="2" t="s">
        <v>9</v>
      </c>
      <c r="B12" s="1">
        <v>0.079</v>
      </c>
      <c r="C12" s="1">
        <v>0.159</v>
      </c>
    </row>
    <row r="13" spans="1:3" ht="12.75">
      <c r="A13" s="2" t="s">
        <v>11</v>
      </c>
      <c r="B13" s="1">
        <v>0.116</v>
      </c>
      <c r="C13" s="1">
        <v>0.2</v>
      </c>
    </row>
    <row r="14" spans="1:3" ht="12.75">
      <c r="A14" s="2" t="s">
        <v>12</v>
      </c>
      <c r="B14" s="1">
        <v>0.14</v>
      </c>
      <c r="C14" s="1">
        <v>0.236</v>
      </c>
    </row>
    <row r="17" s="59" customFormat="1" ht="15.75">
      <c r="A17" s="6" t="s">
        <v>64</v>
      </c>
    </row>
    <row r="18" spans="1:11" ht="25.5">
      <c r="A18" s="41"/>
      <c r="B18" s="41"/>
      <c r="C18" s="41" t="s">
        <v>43</v>
      </c>
      <c r="D18" s="41" t="s">
        <v>44</v>
      </c>
      <c r="E18" s="49"/>
      <c r="F18" s="49"/>
      <c r="G18" s="41" t="s">
        <v>46</v>
      </c>
      <c r="H18" s="41" t="s">
        <v>47</v>
      </c>
      <c r="I18" s="41" t="s">
        <v>48</v>
      </c>
      <c r="J18" s="41" t="s">
        <v>49</v>
      </c>
      <c r="K18" s="41" t="s">
        <v>50</v>
      </c>
    </row>
    <row r="19" spans="3:11" s="2" customFormat="1" ht="12.75">
      <c r="C19" s="2" t="s">
        <v>51</v>
      </c>
      <c r="D19" s="2" t="s">
        <v>51</v>
      </c>
      <c r="E19" s="58" t="s">
        <v>52</v>
      </c>
      <c r="F19" s="58" t="s">
        <v>45</v>
      </c>
      <c r="G19" s="2" t="s">
        <v>51</v>
      </c>
      <c r="H19" s="2" t="s">
        <v>51</v>
      </c>
      <c r="I19" s="2" t="s">
        <v>51</v>
      </c>
      <c r="J19" s="2" t="s">
        <v>51</v>
      </c>
      <c r="K19" s="2" t="s">
        <v>51</v>
      </c>
    </row>
    <row r="20" spans="1:11" ht="12.75">
      <c r="A20" s="2" t="s">
        <v>43</v>
      </c>
      <c r="B20" t="s">
        <v>43</v>
      </c>
      <c r="C20" s="8">
        <v>839486.54</v>
      </c>
      <c r="D20" s="8">
        <v>127388.41</v>
      </c>
      <c r="E20" s="1"/>
      <c r="F20" s="1"/>
      <c r="G20" s="8">
        <v>711300.01</v>
      </c>
      <c r="H20" s="8" t="s">
        <v>53</v>
      </c>
      <c r="I20" s="8">
        <v>463.79</v>
      </c>
      <c r="J20" s="8">
        <v>217.1</v>
      </c>
      <c r="K20" s="8">
        <v>117.23</v>
      </c>
    </row>
    <row r="21" spans="1:11" ht="12.75">
      <c r="A21" s="2"/>
      <c r="B21" t="s">
        <v>86</v>
      </c>
      <c r="C21" s="8">
        <v>26107.76</v>
      </c>
      <c r="D21" s="8">
        <v>4746.08</v>
      </c>
      <c r="E21" s="1">
        <f>D21/$C21</f>
        <v>0.1817880967191364</v>
      </c>
      <c r="F21" s="1">
        <v>0.264</v>
      </c>
      <c r="G21" s="8">
        <v>21139.04</v>
      </c>
      <c r="H21" s="8" t="s">
        <v>53</v>
      </c>
      <c r="I21" s="8" t="s">
        <v>53</v>
      </c>
      <c r="J21" s="8">
        <v>105.41</v>
      </c>
      <c r="K21" s="8">
        <v>117.23</v>
      </c>
    </row>
    <row r="22" spans="1:11" ht="12.75">
      <c r="A22" s="2"/>
      <c r="B22" t="s">
        <v>87</v>
      </c>
      <c r="C22" s="8">
        <v>74872.45</v>
      </c>
      <c r="D22" s="8">
        <v>10313.29</v>
      </c>
      <c r="E22" s="1">
        <f>D22/$C22</f>
        <v>0.13774479130841855</v>
      </c>
      <c r="F22" s="1"/>
      <c r="G22" s="8">
        <v>64505.3</v>
      </c>
      <c r="H22" s="8" t="s">
        <v>53</v>
      </c>
      <c r="I22" s="8">
        <v>53.86</v>
      </c>
      <c r="J22" s="8" t="s">
        <v>53</v>
      </c>
      <c r="K22" s="8" t="s">
        <v>53</v>
      </c>
    </row>
    <row r="23" spans="1:11" ht="12.75">
      <c r="A23" s="2"/>
      <c r="B23" t="s">
        <v>88</v>
      </c>
      <c r="C23" s="8">
        <v>251877.37</v>
      </c>
      <c r="D23" s="8">
        <v>30460.7</v>
      </c>
      <c r="E23" s="1">
        <f>D23/$C23</f>
        <v>0.12093464371173956</v>
      </c>
      <c r="F23" s="1"/>
      <c r="G23" s="8">
        <v>221088.83</v>
      </c>
      <c r="H23" s="8" t="s">
        <v>53</v>
      </c>
      <c r="I23" s="8">
        <v>327.84</v>
      </c>
      <c r="J23" s="8" t="s">
        <v>53</v>
      </c>
      <c r="K23" s="8" t="s">
        <v>53</v>
      </c>
    </row>
    <row r="24" spans="1:11" ht="12.75">
      <c r="A24" s="2"/>
      <c r="B24" t="s">
        <v>89</v>
      </c>
      <c r="C24" s="8">
        <v>316312.5</v>
      </c>
      <c r="D24" s="8">
        <v>49799</v>
      </c>
      <c r="E24" s="1">
        <f>D24/$C24</f>
        <v>0.15743607982612132</v>
      </c>
      <c r="F24" s="1"/>
      <c r="G24" s="8">
        <v>266431.41</v>
      </c>
      <c r="H24" s="8" t="s">
        <v>53</v>
      </c>
      <c r="I24" s="8">
        <v>82.09</v>
      </c>
      <c r="J24" s="8" t="s">
        <v>53</v>
      </c>
      <c r="K24" s="8" t="s">
        <v>53</v>
      </c>
    </row>
    <row r="25" spans="1:11" ht="12.75">
      <c r="A25" s="2"/>
      <c r="B25" t="s">
        <v>90</v>
      </c>
      <c r="C25" s="8">
        <v>168968.82</v>
      </c>
      <c r="D25" s="8">
        <v>32033</v>
      </c>
      <c r="E25" s="1">
        <f>D25/$C25</f>
        <v>0.18957935552843416</v>
      </c>
      <c r="F25" s="1"/>
      <c r="G25" s="8">
        <v>136935.82</v>
      </c>
      <c r="H25" s="8" t="s">
        <v>53</v>
      </c>
      <c r="I25" s="8" t="s">
        <v>53</v>
      </c>
      <c r="J25" s="8" t="s">
        <v>53</v>
      </c>
      <c r="K25" s="8" t="s">
        <v>53</v>
      </c>
    </row>
    <row r="26" spans="1:11" ht="12.75">
      <c r="A26" s="2"/>
      <c r="B26" t="s">
        <v>47</v>
      </c>
      <c r="C26" s="8" t="s">
        <v>53</v>
      </c>
      <c r="D26" s="8" t="s">
        <v>53</v>
      </c>
      <c r="E26" s="1"/>
      <c r="F26" s="1"/>
      <c r="G26" s="8" t="s">
        <v>53</v>
      </c>
      <c r="H26" s="8" t="s">
        <v>53</v>
      </c>
      <c r="I26" s="8" t="s">
        <v>53</v>
      </c>
      <c r="J26" s="8" t="s">
        <v>53</v>
      </c>
      <c r="K26" s="8" t="s">
        <v>53</v>
      </c>
    </row>
    <row r="27" spans="1:11" ht="12.75">
      <c r="A27" s="2"/>
      <c r="B27" t="s">
        <v>48</v>
      </c>
      <c r="C27" s="8" t="s">
        <v>53</v>
      </c>
      <c r="D27" s="8" t="s">
        <v>53</v>
      </c>
      <c r="E27" s="1"/>
      <c r="F27" s="1"/>
      <c r="G27" s="8" t="s">
        <v>53</v>
      </c>
      <c r="H27" s="8" t="s">
        <v>53</v>
      </c>
      <c r="I27" s="8" t="s">
        <v>53</v>
      </c>
      <c r="J27" s="8" t="s">
        <v>53</v>
      </c>
      <c r="K27" s="8" t="s">
        <v>53</v>
      </c>
    </row>
    <row r="28" spans="1:11" ht="12.75">
      <c r="A28" s="2"/>
      <c r="B28" t="s">
        <v>49</v>
      </c>
      <c r="C28" s="8" t="s">
        <v>53</v>
      </c>
      <c r="D28" s="8" t="s">
        <v>53</v>
      </c>
      <c r="E28" s="1"/>
      <c r="F28" s="1"/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pans="1:11" ht="12.75">
      <c r="A29" s="2"/>
      <c r="B29" t="s">
        <v>50</v>
      </c>
      <c r="C29" s="8">
        <v>1347.64</v>
      </c>
      <c r="D29" s="8">
        <v>36.34</v>
      </c>
      <c r="E29" s="1"/>
      <c r="F29" s="1"/>
      <c r="G29" s="8">
        <v>1199.61</v>
      </c>
      <c r="H29" s="8" t="s">
        <v>53</v>
      </c>
      <c r="I29" s="8" t="s">
        <v>53</v>
      </c>
      <c r="J29" s="8">
        <v>111.69</v>
      </c>
      <c r="K29" s="8" t="s">
        <v>53</v>
      </c>
    </row>
    <row r="30" spans="1:11" ht="12.75">
      <c r="A30" s="2"/>
      <c r="C30" s="8"/>
      <c r="D30" s="8"/>
      <c r="E30" s="1"/>
      <c r="F30" s="1"/>
      <c r="G30" s="8"/>
      <c r="H30" s="8"/>
      <c r="I30" s="8"/>
      <c r="J30" s="8"/>
      <c r="K30" s="8"/>
    </row>
    <row r="31" spans="1:11" ht="12.75">
      <c r="A31" s="2" t="s">
        <v>54</v>
      </c>
      <c r="B31" t="s">
        <v>43</v>
      </c>
      <c r="C31" s="8">
        <v>408853.73</v>
      </c>
      <c r="D31" s="8">
        <v>45118.77</v>
      </c>
      <c r="E31" s="1">
        <f>D31/$C31</f>
        <v>0.11035430690579734</v>
      </c>
      <c r="F31" s="1"/>
      <c r="G31" s="8">
        <v>363549.19</v>
      </c>
      <c r="H31" s="8" t="s">
        <v>53</v>
      </c>
      <c r="I31" s="8">
        <v>68.54</v>
      </c>
      <c r="J31" s="8" t="s">
        <v>53</v>
      </c>
      <c r="K31" s="8">
        <v>117.23</v>
      </c>
    </row>
    <row r="32" spans="1:11" ht="12.75">
      <c r="A32" s="2"/>
      <c r="B32" t="s">
        <v>91</v>
      </c>
      <c r="C32" s="8">
        <v>48656</v>
      </c>
      <c r="D32" s="8">
        <v>5911</v>
      </c>
      <c r="E32" s="13">
        <v>0.121</v>
      </c>
      <c r="F32" s="57">
        <v>0.243</v>
      </c>
      <c r="G32" s="8">
        <v>42573</v>
      </c>
      <c r="H32" s="8"/>
      <c r="I32" s="8"/>
      <c r="J32" s="8"/>
      <c r="K32" s="8"/>
    </row>
    <row r="33" spans="1:11" ht="12.75">
      <c r="A33" s="2"/>
      <c r="B33" t="s">
        <v>88</v>
      </c>
      <c r="C33" s="8">
        <v>118497.22</v>
      </c>
      <c r="D33" s="8">
        <v>9311.47</v>
      </c>
      <c r="E33" s="13">
        <f>D33/$C33</f>
        <v>0.07857964937911623</v>
      </c>
      <c r="F33" s="57">
        <v>0.186</v>
      </c>
      <c r="G33" s="8">
        <v>109171.07</v>
      </c>
      <c r="H33" s="8" t="s">
        <v>53</v>
      </c>
      <c r="I33" s="8">
        <v>14.68</v>
      </c>
      <c r="J33" s="8" t="s">
        <v>53</v>
      </c>
      <c r="K33" s="8" t="s">
        <v>53</v>
      </c>
    </row>
    <row r="34" spans="1:11" ht="12.75">
      <c r="A34" s="2"/>
      <c r="B34" t="s">
        <v>89</v>
      </c>
      <c r="C34" s="8">
        <v>159668.88</v>
      </c>
      <c r="D34" s="8">
        <v>18500.35</v>
      </c>
      <c r="E34" s="1">
        <f>D34/$C34</f>
        <v>0.11586697420311333</v>
      </c>
      <c r="F34" s="1">
        <v>0.128</v>
      </c>
      <c r="G34" s="8">
        <v>141168.53</v>
      </c>
      <c r="H34" s="8" t="s">
        <v>53</v>
      </c>
      <c r="I34" s="8" t="s">
        <v>53</v>
      </c>
      <c r="J34" s="8" t="s">
        <v>53</v>
      </c>
      <c r="K34" s="8" t="s">
        <v>53</v>
      </c>
    </row>
    <row r="35" spans="1:11" ht="12.75">
      <c r="A35" s="2"/>
      <c r="B35" t="s">
        <v>90</v>
      </c>
      <c r="C35" s="8">
        <v>81451.01</v>
      </c>
      <c r="D35" s="8">
        <v>11395.49</v>
      </c>
      <c r="E35" s="1">
        <f>D35/$C35</f>
        <v>0.13990606132446978</v>
      </c>
      <c r="F35" s="1">
        <v>0.164</v>
      </c>
      <c r="G35" s="8">
        <v>70055.52</v>
      </c>
      <c r="H35" s="8" t="s">
        <v>53</v>
      </c>
      <c r="I35" s="8" t="s">
        <v>53</v>
      </c>
      <c r="J35" s="8" t="s">
        <v>53</v>
      </c>
      <c r="K35" s="8" t="s">
        <v>53</v>
      </c>
    </row>
    <row r="36" spans="1:11" ht="12.75">
      <c r="A36" s="2"/>
      <c r="B36" t="s">
        <v>47</v>
      </c>
      <c r="C36" s="8" t="s">
        <v>53</v>
      </c>
      <c r="D36" s="8" t="s">
        <v>53</v>
      </c>
      <c r="E36" s="1"/>
      <c r="F36" s="1"/>
      <c r="G36" s="8" t="s">
        <v>53</v>
      </c>
      <c r="H36" s="8" t="s">
        <v>53</v>
      </c>
      <c r="I36" s="8" t="s">
        <v>53</v>
      </c>
      <c r="J36" s="8" t="s">
        <v>53</v>
      </c>
      <c r="K36" s="8" t="s">
        <v>53</v>
      </c>
    </row>
    <row r="37" spans="1:11" ht="12.75">
      <c r="A37" s="2"/>
      <c r="B37" t="s">
        <v>48</v>
      </c>
      <c r="C37" s="8" t="s">
        <v>53</v>
      </c>
      <c r="D37" s="8" t="s">
        <v>53</v>
      </c>
      <c r="E37" s="1"/>
      <c r="F37" s="1"/>
      <c r="G37" s="8" t="s">
        <v>53</v>
      </c>
      <c r="H37" s="8" t="s">
        <v>53</v>
      </c>
      <c r="I37" s="8" t="s">
        <v>53</v>
      </c>
      <c r="J37" s="8" t="s">
        <v>53</v>
      </c>
      <c r="K37" s="8" t="s">
        <v>53</v>
      </c>
    </row>
    <row r="38" spans="1:11" ht="12.75">
      <c r="A38" s="2"/>
      <c r="B38" t="s">
        <v>49</v>
      </c>
      <c r="C38" s="8" t="s">
        <v>53</v>
      </c>
      <c r="D38" s="8" t="s">
        <v>53</v>
      </c>
      <c r="E38" s="1"/>
      <c r="F38" s="1"/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pans="1:11" ht="12.75">
      <c r="A39" s="2"/>
      <c r="B39" t="s">
        <v>50</v>
      </c>
      <c r="C39" s="8">
        <v>580.6</v>
      </c>
      <c r="D39" s="8" t="s">
        <v>53</v>
      </c>
      <c r="E39" s="1"/>
      <c r="F39" s="1"/>
      <c r="G39" s="8">
        <v>580.6</v>
      </c>
      <c r="H39" s="8" t="s">
        <v>53</v>
      </c>
      <c r="I39" s="8" t="s">
        <v>53</v>
      </c>
      <c r="J39" s="8" t="s">
        <v>53</v>
      </c>
      <c r="K39" s="8" t="s">
        <v>53</v>
      </c>
    </row>
    <row r="40" spans="1:11" ht="12.75">
      <c r="A40" s="2"/>
      <c r="C40" s="8"/>
      <c r="D40" s="8"/>
      <c r="E40" s="1"/>
      <c r="F40" s="1"/>
      <c r="G40" s="8"/>
      <c r="H40" s="8"/>
      <c r="I40" s="8"/>
      <c r="J40" s="8"/>
      <c r="K40" s="8"/>
    </row>
    <row r="41" spans="1:11" ht="12.75">
      <c r="A41" s="2" t="s">
        <v>55</v>
      </c>
      <c r="B41" t="s">
        <v>43</v>
      </c>
      <c r="C41" s="8">
        <v>430632.81</v>
      </c>
      <c r="D41" s="8">
        <v>82269.64</v>
      </c>
      <c r="E41" s="1">
        <v>0.191</v>
      </c>
      <c r="F41" s="1"/>
      <c r="G41" s="8">
        <v>347750.82</v>
      </c>
      <c r="H41" s="8" t="s">
        <v>53</v>
      </c>
      <c r="I41" s="8">
        <v>395.25</v>
      </c>
      <c r="J41" s="8">
        <v>217.1</v>
      </c>
      <c r="K41" s="8" t="s">
        <v>53</v>
      </c>
    </row>
    <row r="42" spans="1:11" ht="12.75">
      <c r="A42" s="2"/>
      <c r="B42" t="s">
        <v>91</v>
      </c>
      <c r="C42" s="8">
        <v>52324</v>
      </c>
      <c r="D42" s="8">
        <v>9148</v>
      </c>
      <c r="E42" s="13">
        <v>0.175</v>
      </c>
      <c r="F42" s="57">
        <v>0.176</v>
      </c>
      <c r="G42" s="8">
        <v>43071</v>
      </c>
      <c r="H42" s="8"/>
      <c r="I42" s="8"/>
      <c r="J42" s="8"/>
      <c r="K42" s="8"/>
    </row>
    <row r="43" spans="1:11" ht="12.75">
      <c r="A43" s="2"/>
      <c r="B43" t="s">
        <v>88</v>
      </c>
      <c r="C43" s="8">
        <v>133380.15</v>
      </c>
      <c r="D43" s="8">
        <v>21149.23</v>
      </c>
      <c r="E43" s="1">
        <f>D43/$C43</f>
        <v>0.15856354937372616</v>
      </c>
      <c r="F43" s="1">
        <v>0.115</v>
      </c>
      <c r="G43" s="8">
        <v>111917.76</v>
      </c>
      <c r="H43" s="8" t="s">
        <v>53</v>
      </c>
      <c r="I43" s="8">
        <v>313.16</v>
      </c>
      <c r="J43" s="8" t="s">
        <v>53</v>
      </c>
      <c r="K43" s="8" t="s">
        <v>53</v>
      </c>
    </row>
    <row r="44" spans="2:11" ht="12.75">
      <c r="B44" t="s">
        <v>89</v>
      </c>
      <c r="C44" s="8">
        <v>156643.62</v>
      </c>
      <c r="D44" s="8">
        <v>31298.65</v>
      </c>
      <c r="E44" s="1">
        <f>D44/$C44</f>
        <v>0.19980801005492596</v>
      </c>
      <c r="F44" s="1">
        <v>0.094</v>
      </c>
      <c r="G44" s="8">
        <v>125262.88</v>
      </c>
      <c r="H44" s="8" t="s">
        <v>53</v>
      </c>
      <c r="I44" s="8">
        <v>82.09</v>
      </c>
      <c r="J44" s="8" t="s">
        <v>53</v>
      </c>
      <c r="K44" s="8" t="s">
        <v>53</v>
      </c>
    </row>
    <row r="45" spans="2:11" ht="12.75">
      <c r="B45" t="s">
        <v>90</v>
      </c>
      <c r="C45" s="8">
        <v>87517.81</v>
      </c>
      <c r="D45" s="8">
        <v>20637.51</v>
      </c>
      <c r="E45" s="1">
        <f>D45/$C45</f>
        <v>0.23580925985236603</v>
      </c>
      <c r="F45" s="1">
        <v>0.115</v>
      </c>
      <c r="G45" s="8">
        <v>66880.3</v>
      </c>
      <c r="H45" s="8" t="s">
        <v>53</v>
      </c>
      <c r="I45" s="8" t="s">
        <v>53</v>
      </c>
      <c r="J45" s="8" t="s">
        <v>53</v>
      </c>
      <c r="K45" s="8" t="s">
        <v>53</v>
      </c>
    </row>
    <row r="46" spans="2:11" ht="12.75">
      <c r="B46" t="s">
        <v>47</v>
      </c>
      <c r="C46" s="8" t="s">
        <v>53</v>
      </c>
      <c r="D46" s="8" t="s">
        <v>53</v>
      </c>
      <c r="E46" s="1"/>
      <c r="F46" s="1"/>
      <c r="G46" s="8" t="s">
        <v>53</v>
      </c>
      <c r="H46" s="8" t="s">
        <v>53</v>
      </c>
      <c r="I46" s="8" t="s">
        <v>53</v>
      </c>
      <c r="J46" s="8" t="s">
        <v>53</v>
      </c>
      <c r="K46" s="8" t="s">
        <v>53</v>
      </c>
    </row>
    <row r="47" spans="2:11" ht="12.75">
      <c r="B47" t="s">
        <v>48</v>
      </c>
      <c r="C47" s="8" t="s">
        <v>53</v>
      </c>
      <c r="D47" s="8" t="s">
        <v>53</v>
      </c>
      <c r="E47" s="1"/>
      <c r="F47" s="1"/>
      <c r="G47" s="8" t="s">
        <v>53</v>
      </c>
      <c r="H47" s="8" t="s">
        <v>53</v>
      </c>
      <c r="I47" s="8" t="s">
        <v>53</v>
      </c>
      <c r="J47" s="8" t="s">
        <v>53</v>
      </c>
      <c r="K47" s="8" t="s">
        <v>53</v>
      </c>
    </row>
    <row r="48" spans="2:11" ht="12.75">
      <c r="B48" t="s">
        <v>49</v>
      </c>
      <c r="C48" s="8" t="s">
        <v>53</v>
      </c>
      <c r="D48" s="8" t="s">
        <v>53</v>
      </c>
      <c r="E48" s="1"/>
      <c r="F48" s="1"/>
      <c r="G48" s="8" t="s">
        <v>53</v>
      </c>
      <c r="H48" s="8" t="s">
        <v>53</v>
      </c>
      <c r="I48" s="8" t="s">
        <v>53</v>
      </c>
      <c r="J48" s="8" t="s">
        <v>53</v>
      </c>
      <c r="K48" s="8" t="s">
        <v>53</v>
      </c>
    </row>
    <row r="49" spans="2:11" ht="12.75">
      <c r="B49" t="s">
        <v>50</v>
      </c>
      <c r="C49" s="8">
        <v>767.04</v>
      </c>
      <c r="D49" s="8">
        <v>36.34</v>
      </c>
      <c r="E49" s="1"/>
      <c r="F49" s="1"/>
      <c r="G49" s="8">
        <v>619.01</v>
      </c>
      <c r="H49" s="8" t="s">
        <v>53</v>
      </c>
      <c r="I49" s="8" t="s">
        <v>53</v>
      </c>
      <c r="J49" s="8">
        <v>111.69</v>
      </c>
      <c r="K49" s="8" t="s">
        <v>53</v>
      </c>
    </row>
    <row r="50" spans="5:6" ht="12.75">
      <c r="E50" s="1"/>
      <c r="F50" s="1"/>
    </row>
    <row r="51" spans="1:6" ht="12.75">
      <c r="A51" s="4" t="s">
        <v>92</v>
      </c>
      <c r="E51" s="1"/>
      <c r="F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6.8515625" style="0" customWidth="1"/>
    <col min="2" max="2" width="6.28125" style="0" bestFit="1" customWidth="1"/>
    <col min="3" max="3" width="8.00390625" style="0" bestFit="1" customWidth="1"/>
  </cols>
  <sheetData>
    <row r="1" s="6" customFormat="1" ht="15.75">
      <c r="A1" s="6" t="s">
        <v>30</v>
      </c>
    </row>
    <row r="3" ht="12.75">
      <c r="A3" s="2" t="s">
        <v>39</v>
      </c>
    </row>
    <row r="5" ht="12.75">
      <c r="A5" s="2" t="s">
        <v>32</v>
      </c>
    </row>
    <row r="6" ht="12.75">
      <c r="A6" t="s">
        <v>31</v>
      </c>
    </row>
    <row r="9" spans="2:3" ht="12.75">
      <c r="B9" s="2" t="s">
        <v>0</v>
      </c>
      <c r="C9" s="2" t="s">
        <v>1</v>
      </c>
    </row>
    <row r="10" spans="1:3" ht="12.75">
      <c r="A10" s="2" t="s">
        <v>33</v>
      </c>
      <c r="B10" s="1">
        <v>0.078</v>
      </c>
      <c r="C10" s="1">
        <v>0.163</v>
      </c>
    </row>
    <row r="11" spans="1:3" ht="12.75">
      <c r="A11" s="2" t="s">
        <v>34</v>
      </c>
      <c r="B11" s="1">
        <v>0.137</v>
      </c>
      <c r="C11" s="1">
        <v>0.288</v>
      </c>
    </row>
    <row r="12" spans="1:3" ht="12.75">
      <c r="A12" s="2" t="s">
        <v>35</v>
      </c>
      <c r="B12" s="1">
        <v>0.158</v>
      </c>
      <c r="C12" s="1">
        <v>0.224</v>
      </c>
    </row>
    <row r="13" spans="1:3" ht="12.75">
      <c r="A13" s="2" t="s">
        <v>36</v>
      </c>
      <c r="B13" s="1">
        <v>0.112</v>
      </c>
      <c r="C13" s="1">
        <v>0.202</v>
      </c>
    </row>
    <row r="14" spans="1:3" ht="12.75">
      <c r="A14" s="2" t="s">
        <v>37</v>
      </c>
      <c r="B14" s="1"/>
      <c r="C14" s="1">
        <v>0.069</v>
      </c>
    </row>
    <row r="18" ht="15.75">
      <c r="A18" s="6" t="s">
        <v>64</v>
      </c>
    </row>
    <row r="19" spans="5:20" ht="12.75">
      <c r="E19" s="11"/>
      <c r="F19" s="11"/>
      <c r="H19" s="11"/>
      <c r="I19" s="11"/>
      <c r="K19" s="11"/>
      <c r="L19" s="11"/>
      <c r="N19" s="11"/>
      <c r="O19" s="11"/>
      <c r="Q19" s="11"/>
      <c r="R19" s="11"/>
      <c r="T19" s="11"/>
    </row>
    <row r="20" spans="5:20" ht="12.75">
      <c r="E20" s="11"/>
      <c r="F20" s="11"/>
      <c r="H20" s="11"/>
      <c r="I20" s="11"/>
      <c r="K20" s="11"/>
      <c r="L20" s="11"/>
      <c r="N20" s="11"/>
      <c r="O20" s="11"/>
      <c r="Q20" s="11"/>
      <c r="R20" s="11"/>
      <c r="T20" s="11"/>
    </row>
    <row r="21" spans="1:21" ht="12.75">
      <c r="A21" s="56" t="s">
        <v>84</v>
      </c>
      <c r="B21" s="42"/>
      <c r="C21" s="42" t="s">
        <v>43</v>
      </c>
      <c r="D21" s="42" t="s">
        <v>78</v>
      </c>
      <c r="E21" s="52"/>
      <c r="F21" s="52"/>
      <c r="G21" s="42" t="s">
        <v>79</v>
      </c>
      <c r="H21" s="52"/>
      <c r="I21" s="52"/>
      <c r="J21" s="42" t="s">
        <v>80</v>
      </c>
      <c r="K21" s="52"/>
      <c r="L21" s="52"/>
      <c r="M21" s="42" t="s">
        <v>81</v>
      </c>
      <c r="N21" s="52"/>
      <c r="O21" s="52"/>
      <c r="P21" s="42" t="s">
        <v>82</v>
      </c>
      <c r="Q21" s="52"/>
      <c r="R21" s="52"/>
      <c r="S21" s="42" t="s">
        <v>83</v>
      </c>
      <c r="T21" s="52"/>
      <c r="U21" s="42"/>
    </row>
    <row r="22" spans="5:20" ht="12.75">
      <c r="E22" s="11"/>
      <c r="F22" s="11"/>
      <c r="H22" s="11"/>
      <c r="I22" s="11"/>
      <c r="K22" s="11"/>
      <c r="L22" s="11"/>
      <c r="N22" s="11"/>
      <c r="O22" s="11"/>
      <c r="Q22" s="11"/>
      <c r="R22" s="11"/>
      <c r="T22" s="11"/>
    </row>
    <row r="23" spans="1:20" ht="12.75">
      <c r="A23" s="2" t="s">
        <v>43</v>
      </c>
      <c r="B23" t="s">
        <v>43</v>
      </c>
      <c r="C23" s="8">
        <f>SUM(D23+G23+J23+M23+P23+S23)</f>
        <v>839486.5400000002</v>
      </c>
      <c r="D23" s="8">
        <v>102968.1</v>
      </c>
      <c r="E23" s="11"/>
      <c r="F23" s="11"/>
      <c r="G23" s="8">
        <v>148119.73</v>
      </c>
      <c r="H23" s="11"/>
      <c r="I23" s="11"/>
      <c r="J23" s="8">
        <v>162214.19</v>
      </c>
      <c r="K23" s="11"/>
      <c r="L23" s="11"/>
      <c r="M23" s="8">
        <v>160892.06</v>
      </c>
      <c r="N23" s="11"/>
      <c r="O23" s="11"/>
      <c r="P23" s="8">
        <v>119384.79</v>
      </c>
      <c r="Q23" s="11"/>
      <c r="R23" s="11"/>
      <c r="S23" s="8">
        <v>145907.67</v>
      </c>
      <c r="T23" s="11"/>
    </row>
    <row r="24" spans="1:20" ht="12.75">
      <c r="A24" s="2"/>
      <c r="B24" t="s">
        <v>54</v>
      </c>
      <c r="C24" s="8">
        <f>SUM(D24+G24+J24+M24+P24+S24)</f>
        <v>408853.73000000004</v>
      </c>
      <c r="D24" s="8">
        <v>51274.38</v>
      </c>
      <c r="E24" s="11"/>
      <c r="F24" s="11"/>
      <c r="G24" s="8">
        <v>72208.5</v>
      </c>
      <c r="H24" s="11"/>
      <c r="I24" s="11"/>
      <c r="J24" s="8">
        <v>82982.91</v>
      </c>
      <c r="K24" s="11"/>
      <c r="L24" s="11"/>
      <c r="M24" s="8">
        <v>78526.87</v>
      </c>
      <c r="N24" s="11"/>
      <c r="O24" s="11"/>
      <c r="P24" s="8">
        <v>60506.7</v>
      </c>
      <c r="Q24" s="11"/>
      <c r="R24" s="11"/>
      <c r="S24" s="8">
        <v>63354.37</v>
      </c>
      <c r="T24" s="11"/>
    </row>
    <row r="25" spans="1:20" ht="12.75">
      <c r="A25" s="2"/>
      <c r="B25" t="s">
        <v>55</v>
      </c>
      <c r="C25" s="8">
        <f>SUM(D25+G25+J25+M25+P25+S25)</f>
        <v>430632.81</v>
      </c>
      <c r="D25" s="8">
        <v>51693.72</v>
      </c>
      <c r="E25" s="11"/>
      <c r="F25" s="11"/>
      <c r="G25" s="8">
        <v>75911.23</v>
      </c>
      <c r="H25" s="11"/>
      <c r="I25" s="11"/>
      <c r="J25" s="8">
        <v>79231.28</v>
      </c>
      <c r="K25" s="11"/>
      <c r="L25" s="11"/>
      <c r="M25" s="8">
        <v>82365.19</v>
      </c>
      <c r="N25" s="11"/>
      <c r="O25" s="11"/>
      <c r="P25" s="8">
        <v>58878.09</v>
      </c>
      <c r="Q25" s="11"/>
      <c r="R25" s="11"/>
      <c r="S25" s="8">
        <v>82553.3</v>
      </c>
      <c r="T25" s="11"/>
    </row>
    <row r="26" spans="1:21" ht="12.75">
      <c r="A26" s="2"/>
      <c r="D26" s="8"/>
      <c r="E26" s="11"/>
      <c r="F26" s="52" t="s">
        <v>45</v>
      </c>
      <c r="G26" s="8"/>
      <c r="H26" s="11"/>
      <c r="I26" s="52" t="s">
        <v>45</v>
      </c>
      <c r="J26" s="8"/>
      <c r="K26" s="11"/>
      <c r="L26" s="52" t="s">
        <v>45</v>
      </c>
      <c r="M26" s="8"/>
      <c r="N26" s="11"/>
      <c r="O26" s="52" t="s">
        <v>45</v>
      </c>
      <c r="P26" s="8"/>
      <c r="Q26" s="11"/>
      <c r="R26" s="52" t="s">
        <v>45</v>
      </c>
      <c r="S26" s="8"/>
      <c r="T26" s="11"/>
      <c r="U26" s="52" t="s">
        <v>45</v>
      </c>
    </row>
    <row r="27" spans="1:21" ht="12.75">
      <c r="A27" s="2" t="s">
        <v>44</v>
      </c>
      <c r="B27" t="s">
        <v>43</v>
      </c>
      <c r="C27" s="8">
        <f>SUM(D27+G27+J27+M27+P27+S27)</f>
        <v>127388.41</v>
      </c>
      <c r="D27" s="8">
        <v>12445.76</v>
      </c>
      <c r="E27" s="11">
        <f>D27/D23</f>
        <v>0.12087005587167288</v>
      </c>
      <c r="F27" s="23">
        <v>15.7</v>
      </c>
      <c r="G27" s="8">
        <v>31798.19</v>
      </c>
      <c r="H27" s="11">
        <f>G27/G23</f>
        <v>0.2146789627553331</v>
      </c>
      <c r="I27" s="53">
        <v>9.4</v>
      </c>
      <c r="J27" s="8">
        <v>30802.06</v>
      </c>
      <c r="K27" s="11">
        <f>J27/J23</f>
        <v>0.1898851142430881</v>
      </c>
      <c r="L27" s="53">
        <v>9.6</v>
      </c>
      <c r="M27" s="8">
        <v>27034.9</v>
      </c>
      <c r="N27" s="11">
        <f>M27/M23</f>
        <v>0.1680312875601195</v>
      </c>
      <c r="O27" s="53">
        <v>10.6</v>
      </c>
      <c r="P27" s="8">
        <v>16967.43</v>
      </c>
      <c r="Q27" s="11">
        <f>P27/P23</f>
        <v>0.14212388362035064</v>
      </c>
      <c r="R27" s="53"/>
      <c r="S27" s="8">
        <v>8340.07</v>
      </c>
      <c r="T27" s="11">
        <f>S27/S23</f>
        <v>0.057159914896865935</v>
      </c>
      <c r="U27" s="53"/>
    </row>
    <row r="28" spans="1:21" ht="12.75">
      <c r="A28" s="2"/>
      <c r="B28" t="s">
        <v>54</v>
      </c>
      <c r="C28" s="8">
        <f>SUM(D28+G28+J28+M28+P28+S28)</f>
        <v>45118.77000000001</v>
      </c>
      <c r="D28" s="8">
        <v>3997.43</v>
      </c>
      <c r="E28" s="11">
        <f>D28/D24</f>
        <v>0.0779615472678558</v>
      </c>
      <c r="F28" s="46">
        <v>27.9</v>
      </c>
      <c r="G28" s="8">
        <v>9910.27</v>
      </c>
      <c r="H28" s="11">
        <f>G28/G24</f>
        <v>0.1372451996648594</v>
      </c>
      <c r="I28" s="46">
        <v>18.1</v>
      </c>
      <c r="J28" s="8">
        <v>13086.28</v>
      </c>
      <c r="K28" s="11">
        <f>J28/J24</f>
        <v>0.15769849478645664</v>
      </c>
      <c r="L28" s="53">
        <v>14.6</v>
      </c>
      <c r="M28" s="8">
        <v>8659.15</v>
      </c>
      <c r="N28" s="11">
        <f>M28/M24</f>
        <v>0.1102698986983691</v>
      </c>
      <c r="O28" s="46">
        <v>19.2</v>
      </c>
      <c r="P28" s="8">
        <v>6844.41</v>
      </c>
      <c r="Q28" s="11">
        <f>P28/P24</f>
        <v>0.11311821666030374</v>
      </c>
      <c r="R28" s="46">
        <v>22.2</v>
      </c>
      <c r="S28" s="8">
        <v>2621.23</v>
      </c>
      <c r="T28" s="11">
        <f>S28/S24</f>
        <v>0.04137409937151928</v>
      </c>
      <c r="U28" s="54">
        <v>39.5</v>
      </c>
    </row>
    <row r="29" spans="1:21" ht="12.75">
      <c r="A29" s="2"/>
      <c r="B29" t="s">
        <v>55</v>
      </c>
      <c r="C29" s="8">
        <f>SUM(D29+G29+J29+M29+P29+S29)</f>
        <v>82269.64</v>
      </c>
      <c r="D29" s="8">
        <v>8448.33</v>
      </c>
      <c r="E29" s="11">
        <f>D29/D25</f>
        <v>0.16343049020267839</v>
      </c>
      <c r="F29" s="46">
        <v>18.7</v>
      </c>
      <c r="G29" s="8">
        <v>21887.92</v>
      </c>
      <c r="H29" s="11">
        <f>G29/G25</f>
        <v>0.2883357310901167</v>
      </c>
      <c r="I29" s="53">
        <v>10.6</v>
      </c>
      <c r="J29" s="8">
        <v>17715.78</v>
      </c>
      <c r="K29" s="11">
        <f>J29/J25</f>
        <v>0.2235957818679693</v>
      </c>
      <c r="L29" s="53">
        <v>12.4</v>
      </c>
      <c r="M29" s="8">
        <v>18375.75</v>
      </c>
      <c r="N29" s="11">
        <f>M29/M25</f>
        <v>0.22310092406755813</v>
      </c>
      <c r="O29" s="53">
        <v>12.1</v>
      </c>
      <c r="P29" s="8">
        <v>10123.02</v>
      </c>
      <c r="Q29" s="11">
        <f>P29/P25</f>
        <v>0.17193186803444202</v>
      </c>
      <c r="R29" s="46">
        <v>16.7</v>
      </c>
      <c r="S29" s="8">
        <v>5718.84</v>
      </c>
      <c r="T29" s="11">
        <f>S29/S25</f>
        <v>0.06927451719071194</v>
      </c>
      <c r="U29" s="46">
        <v>25</v>
      </c>
    </row>
    <row r="30" spans="1:20" ht="12.75">
      <c r="A30" s="2"/>
      <c r="D30" s="8"/>
      <c r="E30" s="11"/>
      <c r="F30" s="23"/>
      <c r="G30" s="8"/>
      <c r="H30" s="11"/>
      <c r="I30" s="55"/>
      <c r="J30" s="8"/>
      <c r="K30" s="11"/>
      <c r="L30" s="11"/>
      <c r="M30" s="8"/>
      <c r="N30" s="11"/>
      <c r="O30" s="11"/>
      <c r="P30" s="8"/>
      <c r="Q30" s="11"/>
      <c r="R30" s="11"/>
      <c r="S30" s="8"/>
      <c r="T30" s="11"/>
    </row>
    <row r="31" spans="1:20" ht="12.75">
      <c r="A31" s="2" t="s">
        <v>46</v>
      </c>
      <c r="B31" t="s">
        <v>43</v>
      </c>
      <c r="C31" s="8">
        <f>SUM(D31+G31+J31+M31+P31+S31)</f>
        <v>711300.01</v>
      </c>
      <c r="D31" s="8">
        <v>90522.34</v>
      </c>
      <c r="E31" s="11">
        <f>D31/D23</f>
        <v>0.879129944128327</v>
      </c>
      <c r="F31" s="23"/>
      <c r="G31" s="8">
        <v>116321.54</v>
      </c>
      <c r="H31" s="11">
        <f>G31/G23</f>
        <v>0.7853210372446667</v>
      </c>
      <c r="I31" s="11"/>
      <c r="J31" s="8">
        <v>131412.13</v>
      </c>
      <c r="K31" s="11">
        <f>J31/J23</f>
        <v>0.8101148857569119</v>
      </c>
      <c r="L31" s="11"/>
      <c r="M31" s="8">
        <v>133750.86</v>
      </c>
      <c r="N31" s="11">
        <f>M31/M23</f>
        <v>0.8313080210421818</v>
      </c>
      <c r="O31" s="11"/>
      <c r="P31" s="8">
        <v>102335.27</v>
      </c>
      <c r="Q31" s="11">
        <f>P31/P23</f>
        <v>0.857188507849283</v>
      </c>
      <c r="R31" s="11"/>
      <c r="S31" s="8">
        <v>136957.87</v>
      </c>
      <c r="T31" s="11">
        <f>S31/S23</f>
        <v>0.9386612095169499</v>
      </c>
    </row>
    <row r="32" spans="2:20" ht="12.75">
      <c r="B32" t="s">
        <v>54</v>
      </c>
      <c r="C32" s="8">
        <f>SUM(D32+G32+J32+M32+P32+S32)</f>
        <v>363549.19</v>
      </c>
      <c r="D32" s="8">
        <v>47276.95</v>
      </c>
      <c r="E32" s="11">
        <f>D32/D24</f>
        <v>0.9220384527321442</v>
      </c>
      <c r="F32" s="23"/>
      <c r="G32" s="8">
        <v>62298.23</v>
      </c>
      <c r="H32" s="11">
        <f>G32/G24</f>
        <v>0.8627548003351406</v>
      </c>
      <c r="I32" s="11"/>
      <c r="J32" s="8">
        <v>69896.63</v>
      </c>
      <c r="K32" s="11">
        <f>J32/J24</f>
        <v>0.8423015052135434</v>
      </c>
      <c r="L32" s="11"/>
      <c r="M32" s="8">
        <v>69867.72</v>
      </c>
      <c r="N32" s="11">
        <f>M32/M24</f>
        <v>0.889730101301631</v>
      </c>
      <c r="O32" s="11"/>
      <c r="P32" s="8">
        <v>53662.29</v>
      </c>
      <c r="Q32" s="11">
        <f>P32/P24</f>
        <v>0.8868817833396964</v>
      </c>
      <c r="R32" s="11"/>
      <c r="S32" s="8">
        <v>60547.37</v>
      </c>
      <c r="T32" s="11">
        <f>S32/S24</f>
        <v>0.9556936640676879</v>
      </c>
    </row>
    <row r="33" spans="2:20" ht="12.75">
      <c r="B33" t="s">
        <v>55</v>
      </c>
      <c r="C33" s="8">
        <f>SUM(D33+G33+J33+M33+P33+S33)</f>
        <v>347750.82</v>
      </c>
      <c r="D33" s="8">
        <v>43245.39</v>
      </c>
      <c r="E33" s="11">
        <f>D33/D25</f>
        <v>0.8365695097973216</v>
      </c>
      <c r="F33" s="23"/>
      <c r="G33" s="8">
        <v>54023.31</v>
      </c>
      <c r="H33" s="11">
        <f>G33/G25</f>
        <v>0.7116642689098833</v>
      </c>
      <c r="I33" s="11"/>
      <c r="J33" s="8">
        <v>61515.5</v>
      </c>
      <c r="K33" s="11">
        <f>J33/J25</f>
        <v>0.7764042181320306</v>
      </c>
      <c r="L33" s="11"/>
      <c r="M33" s="8">
        <v>63883.14</v>
      </c>
      <c r="N33" s="11">
        <f>M33/M25</f>
        <v>0.7756084821755403</v>
      </c>
      <c r="O33" s="11"/>
      <c r="P33" s="8">
        <v>48672.98</v>
      </c>
      <c r="Q33" s="11">
        <f>P33/P25</f>
        <v>0.8266738951620205</v>
      </c>
      <c r="R33" s="11"/>
      <c r="S33" s="8">
        <v>76410.5</v>
      </c>
      <c r="T33" s="11">
        <f>S33/S25</f>
        <v>0.9255898916215342</v>
      </c>
    </row>
    <row r="35" ht="12.75">
      <c r="A35" s="4" t="s">
        <v>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7.7109375" style="0" customWidth="1"/>
    <col min="2" max="2" width="8.00390625" style="0" customWidth="1"/>
    <col min="3" max="3" width="8.00390625" style="0" bestFit="1" customWidth="1"/>
    <col min="8" max="8" width="17.421875" style="0" customWidth="1"/>
    <col min="9" max="9" width="14.00390625" style="0" customWidth="1"/>
    <col min="10" max="10" width="14.57421875" style="0" customWidth="1"/>
    <col min="12" max="12" width="13.7109375" style="0" customWidth="1"/>
    <col min="14" max="14" width="10.57421875" style="0" customWidth="1"/>
  </cols>
  <sheetData>
    <row r="1" s="6" customFormat="1" ht="15.75">
      <c r="A1" s="6" t="s">
        <v>13</v>
      </c>
    </row>
    <row r="3" ht="12.75">
      <c r="A3" s="2" t="s">
        <v>39</v>
      </c>
    </row>
    <row r="5" ht="12.75">
      <c r="A5" s="2" t="s">
        <v>14</v>
      </c>
    </row>
    <row r="6" ht="12.75">
      <c r="A6" s="4" t="s">
        <v>38</v>
      </c>
    </row>
    <row r="7" ht="12.75">
      <c r="A7" s="4" t="s">
        <v>16</v>
      </c>
    </row>
    <row r="8" ht="12.75">
      <c r="A8" s="4" t="s">
        <v>40</v>
      </c>
    </row>
    <row r="10" spans="2:3" ht="12.75">
      <c r="B10" s="2" t="s">
        <v>0</v>
      </c>
      <c r="C10" s="2" t="s">
        <v>1</v>
      </c>
    </row>
    <row r="11" spans="1:3" ht="12.75">
      <c r="A11" s="2" t="s">
        <v>18</v>
      </c>
      <c r="B11" s="1">
        <v>0.11</v>
      </c>
      <c r="C11" s="1">
        <v>0.191</v>
      </c>
    </row>
    <row r="12" spans="1:3" ht="12.75">
      <c r="A12" s="2" t="s">
        <v>19</v>
      </c>
      <c r="B12" s="1">
        <v>0.077</v>
      </c>
      <c r="C12" s="1">
        <v>0.147</v>
      </c>
    </row>
    <row r="13" spans="1:3" ht="12.75">
      <c r="A13" s="2" t="s">
        <v>2</v>
      </c>
      <c r="B13" s="1">
        <v>0.021</v>
      </c>
      <c r="C13" s="1">
        <v>0.029</v>
      </c>
    </row>
    <row r="14" spans="1:7" ht="12.75">
      <c r="A14" s="2" t="s">
        <v>17</v>
      </c>
      <c r="B14" s="1">
        <v>0.011</v>
      </c>
      <c r="C14" s="1">
        <v>0.018</v>
      </c>
      <c r="G14" s="3"/>
    </row>
    <row r="15" spans="1:3" ht="12.75">
      <c r="A15" s="2" t="s">
        <v>20</v>
      </c>
      <c r="B15" s="1">
        <v>0.014</v>
      </c>
      <c r="C15" s="1">
        <v>0.027</v>
      </c>
    </row>
    <row r="18" ht="15.75">
      <c r="A18" s="6" t="s">
        <v>64</v>
      </c>
    </row>
    <row r="21" spans="1:10" ht="12.75">
      <c r="A21" s="2" t="s">
        <v>63</v>
      </c>
      <c r="B21" s="20"/>
      <c r="C21" s="1"/>
      <c r="E21" s="1"/>
      <c r="F21" s="1"/>
      <c r="G21" s="1"/>
      <c r="H21" s="1"/>
      <c r="J21" s="1"/>
    </row>
    <row r="22" spans="1:11" s="4" customFormat="1" ht="25.5">
      <c r="A22" s="7"/>
      <c r="B22" s="7" t="s">
        <v>43</v>
      </c>
      <c r="C22" s="27"/>
      <c r="D22" s="7" t="s">
        <v>44</v>
      </c>
      <c r="E22" s="27"/>
      <c r="F22" s="27" t="s">
        <v>45</v>
      </c>
      <c r="G22" s="7" t="s">
        <v>46</v>
      </c>
      <c r="H22" s="7" t="s">
        <v>48</v>
      </c>
      <c r="I22" s="7" t="s">
        <v>49</v>
      </c>
      <c r="J22" s="7" t="s">
        <v>50</v>
      </c>
      <c r="K22" s="7" t="s">
        <v>62</v>
      </c>
    </row>
    <row r="23" spans="1:11" ht="12.75">
      <c r="A23" s="43"/>
      <c r="B23" s="43"/>
      <c r="C23" s="33"/>
      <c r="D23" s="44" t="s">
        <v>51</v>
      </c>
      <c r="E23" s="31" t="s">
        <v>52</v>
      </c>
      <c r="F23" s="33"/>
      <c r="G23" s="44" t="s">
        <v>51</v>
      </c>
      <c r="H23" s="44" t="s">
        <v>51</v>
      </c>
      <c r="I23" s="44" t="s">
        <v>51</v>
      </c>
      <c r="J23" s="44" t="s">
        <v>51</v>
      </c>
      <c r="K23" s="44" t="s">
        <v>51</v>
      </c>
    </row>
    <row r="24" spans="1:11" ht="12.75">
      <c r="A24" t="s">
        <v>43</v>
      </c>
      <c r="B24" s="8">
        <v>839486.54</v>
      </c>
      <c r="C24" s="1"/>
      <c r="D24" s="8">
        <v>127388.41</v>
      </c>
      <c r="E24" s="1">
        <f>D24/$B24</f>
        <v>0.15174562536762054</v>
      </c>
      <c r="F24" s="23">
        <v>4.7</v>
      </c>
      <c r="G24" s="8">
        <v>711300.01</v>
      </c>
      <c r="H24" s="8">
        <v>463.79</v>
      </c>
      <c r="I24" s="8">
        <v>217.1</v>
      </c>
      <c r="J24" s="8">
        <v>117.23</v>
      </c>
      <c r="K24" s="8">
        <f>J24+I24+H24</f>
        <v>798.12</v>
      </c>
    </row>
    <row r="25" spans="1:11" ht="12.75">
      <c r="A25" t="s">
        <v>54</v>
      </c>
      <c r="B25" s="8">
        <v>408853.73</v>
      </c>
      <c r="C25" s="1"/>
      <c r="D25" s="8">
        <v>45118.77</v>
      </c>
      <c r="E25" s="1">
        <f>D25/$B25</f>
        <v>0.11035430690579734</v>
      </c>
      <c r="F25" s="23">
        <v>8.1</v>
      </c>
      <c r="G25" s="8">
        <v>363549.19</v>
      </c>
      <c r="H25" s="8">
        <v>68.54</v>
      </c>
      <c r="I25" s="8">
        <v>0</v>
      </c>
      <c r="J25" s="8">
        <v>117.23</v>
      </c>
      <c r="K25" s="8">
        <f>J25+I25+H25</f>
        <v>185.77</v>
      </c>
    </row>
    <row r="26" spans="1:11" ht="12.75">
      <c r="A26" t="s">
        <v>55</v>
      </c>
      <c r="B26" s="8">
        <v>430632.81</v>
      </c>
      <c r="C26" s="1"/>
      <c r="D26" s="8">
        <v>82269.64</v>
      </c>
      <c r="E26" s="1">
        <f>D26/$B26</f>
        <v>0.1910435946578246</v>
      </c>
      <c r="F26" s="23">
        <v>5.9</v>
      </c>
      <c r="G26" s="8">
        <v>347750.82</v>
      </c>
      <c r="H26" s="8">
        <v>395.25</v>
      </c>
      <c r="I26" s="8">
        <v>217.1</v>
      </c>
      <c r="J26" s="8">
        <v>0</v>
      </c>
      <c r="K26" s="8">
        <f>J26+I26+H26</f>
        <v>612.35</v>
      </c>
    </row>
    <row r="27" spans="3:10" ht="12.75">
      <c r="C27" s="1"/>
      <c r="E27" s="1"/>
      <c r="F27" s="1"/>
      <c r="G27" s="1"/>
      <c r="H27" s="1"/>
      <c r="J27" s="1"/>
    </row>
    <row r="28" spans="1:14" s="39" customFormat="1" ht="12.75">
      <c r="A28" s="4" t="s">
        <v>58</v>
      </c>
      <c r="B28" s="2"/>
      <c r="C28" s="13"/>
      <c r="E28" s="1"/>
      <c r="F28" s="1"/>
      <c r="G28" s="1"/>
      <c r="H28" s="1"/>
      <c r="I28"/>
      <c r="J28" s="1"/>
      <c r="K28"/>
      <c r="L28"/>
      <c r="M28"/>
      <c r="N28"/>
    </row>
    <row r="29" spans="1:14" s="39" customFormat="1" ht="12.75">
      <c r="A29" s="4" t="s">
        <v>57</v>
      </c>
      <c r="B29"/>
      <c r="C29" s="1"/>
      <c r="D29"/>
      <c r="E29" s="1"/>
      <c r="F29" s="1"/>
      <c r="G29" s="1"/>
      <c r="H29" s="1"/>
      <c r="I29"/>
      <c r="J29" s="1"/>
      <c r="K29"/>
      <c r="L29"/>
      <c r="M29"/>
      <c r="N29"/>
    </row>
    <row r="32" spans="1:9" ht="12.75">
      <c r="A32" s="2" t="s">
        <v>59</v>
      </c>
      <c r="B32" s="19"/>
      <c r="C32" s="20"/>
      <c r="D32" s="19"/>
      <c r="E32" s="21"/>
      <c r="F32" s="21"/>
      <c r="G32" s="21"/>
      <c r="H32" s="19"/>
      <c r="I32" s="19"/>
    </row>
    <row r="33" spans="1:9" ht="12.75">
      <c r="A33" s="2"/>
      <c r="B33" s="19"/>
      <c r="C33" s="20"/>
      <c r="D33" s="19"/>
      <c r="E33" s="21"/>
      <c r="F33" s="21"/>
      <c r="G33" s="21"/>
      <c r="H33" s="19"/>
      <c r="I33" s="19"/>
    </row>
    <row r="34" spans="1:11" s="4" customFormat="1" ht="12.75">
      <c r="A34" s="39"/>
      <c r="B34" s="42" t="s">
        <v>43</v>
      </c>
      <c r="C34" s="42"/>
      <c r="D34" s="42" t="s">
        <v>44</v>
      </c>
      <c r="E34" s="42"/>
      <c r="F34" s="27" t="s">
        <v>45</v>
      </c>
      <c r="G34" s="42" t="s">
        <v>46</v>
      </c>
      <c r="H34" s="26" t="s">
        <v>47</v>
      </c>
      <c r="I34" s="2" t="s">
        <v>48</v>
      </c>
      <c r="J34" s="2" t="s">
        <v>49</v>
      </c>
      <c r="K34" s="2" t="s">
        <v>50</v>
      </c>
    </row>
    <row r="35" spans="1:13" ht="12.75">
      <c r="A35" s="39"/>
      <c r="B35" s="28" t="s">
        <v>51</v>
      </c>
      <c r="C35" s="29"/>
      <c r="D35" s="28" t="s">
        <v>51</v>
      </c>
      <c r="E35" s="30" t="s">
        <v>52</v>
      </c>
      <c r="F35" s="31"/>
      <c r="G35" s="28" t="s">
        <v>51</v>
      </c>
      <c r="H35" s="19"/>
      <c r="I35" s="18"/>
      <c r="J35" s="18"/>
      <c r="K35" s="18"/>
      <c r="M35" s="20"/>
    </row>
    <row r="36" spans="2:8" ht="12.75">
      <c r="B36" s="22"/>
      <c r="D36" s="22"/>
      <c r="E36" s="1"/>
      <c r="F36" s="23"/>
      <c r="G36" s="22"/>
      <c r="H36" s="22"/>
    </row>
    <row r="37" spans="1:15" s="38" customFormat="1" ht="36" customHeight="1">
      <c r="A37" t="s">
        <v>43</v>
      </c>
      <c r="B37" s="8">
        <v>839486.54</v>
      </c>
      <c r="C37"/>
      <c r="D37" s="8">
        <v>94961.28</v>
      </c>
      <c r="E37" s="1">
        <f>+D37/B37</f>
        <v>0.1131182877571807</v>
      </c>
      <c r="F37" s="24">
        <v>5.7</v>
      </c>
      <c r="G37" s="8">
        <v>32427.13</v>
      </c>
      <c r="H37" s="8">
        <v>711300.01</v>
      </c>
      <c r="I37" t="s">
        <v>53</v>
      </c>
      <c r="J37" t="s">
        <v>53</v>
      </c>
      <c r="K37" s="8">
        <v>798.12</v>
      </c>
      <c r="M37"/>
      <c r="N37"/>
      <c r="O37" s="7"/>
    </row>
    <row r="38" spans="1:15" s="38" customFormat="1" ht="12.75">
      <c r="A38" t="s">
        <v>54</v>
      </c>
      <c r="B38" s="8">
        <v>408853.73</v>
      </c>
      <c r="C38"/>
      <c r="D38" s="8">
        <v>31622.6</v>
      </c>
      <c r="E38" s="1">
        <f>+D38/B38</f>
        <v>0.077344531013573</v>
      </c>
      <c r="F38" s="24">
        <v>15.5</v>
      </c>
      <c r="G38" s="8">
        <v>13496.17</v>
      </c>
      <c r="H38" s="8">
        <v>363549.19</v>
      </c>
      <c r="I38" t="s">
        <v>53</v>
      </c>
      <c r="J38" t="s">
        <v>53</v>
      </c>
      <c r="K38" s="8">
        <v>185.77</v>
      </c>
      <c r="M38"/>
      <c r="N38"/>
      <c r="O38" s="7"/>
    </row>
    <row r="39" spans="1:15" ht="12.75">
      <c r="A39" t="s">
        <v>55</v>
      </c>
      <c r="B39" s="8">
        <v>430632.81</v>
      </c>
      <c r="D39" s="8">
        <v>63338.68</v>
      </c>
      <c r="E39" s="1">
        <f>+D39/B39</f>
        <v>0.14708280123848436</v>
      </c>
      <c r="F39" s="24">
        <v>7</v>
      </c>
      <c r="G39" s="8">
        <v>18930.96</v>
      </c>
      <c r="H39" s="8">
        <v>347750.82</v>
      </c>
      <c r="I39" t="s">
        <v>53</v>
      </c>
      <c r="J39" t="s">
        <v>53</v>
      </c>
      <c r="K39" s="8">
        <v>612.35</v>
      </c>
      <c r="O39" s="8"/>
    </row>
    <row r="40" spans="2:15" ht="12.75">
      <c r="B40" s="22"/>
      <c r="D40" s="22"/>
      <c r="E40" s="1"/>
      <c r="F40" s="1"/>
      <c r="G40" s="1"/>
      <c r="H40" s="22"/>
      <c r="O40" s="8"/>
    </row>
    <row r="41" spans="1:15" ht="12.75">
      <c r="A41" s="4" t="s">
        <v>58</v>
      </c>
      <c r="B41" s="25"/>
      <c r="C41" s="2"/>
      <c r="D41" s="22"/>
      <c r="F41" s="1"/>
      <c r="G41" s="1"/>
      <c r="H41" s="22"/>
      <c r="I41" s="22"/>
      <c r="O41" s="8"/>
    </row>
    <row r="42" ht="12.75">
      <c r="A42" s="1" t="s">
        <v>57</v>
      </c>
    </row>
    <row r="43" spans="1:16" ht="12.75">
      <c r="A43" s="1"/>
      <c r="O43" s="4"/>
      <c r="P43" s="4"/>
    </row>
    <row r="44" spans="15:16" ht="12.75">
      <c r="O44" s="4"/>
      <c r="P44" s="4"/>
    </row>
    <row r="45" ht="12.75">
      <c r="A45" s="2" t="s">
        <v>60</v>
      </c>
    </row>
    <row r="46" spans="1:14" ht="25.5">
      <c r="A46" s="7"/>
      <c r="B46" s="7" t="s">
        <v>43</v>
      </c>
      <c r="C46" s="7"/>
      <c r="D46" s="7" t="s">
        <v>44</v>
      </c>
      <c r="E46" s="7"/>
      <c r="F46" s="7" t="s">
        <v>45</v>
      </c>
      <c r="G46" s="7" t="s">
        <v>46</v>
      </c>
      <c r="H46" s="7" t="s">
        <v>47</v>
      </c>
      <c r="I46" s="7" t="s">
        <v>48</v>
      </c>
      <c r="J46" s="7" t="s">
        <v>49</v>
      </c>
      <c r="K46" s="7" t="s">
        <v>50</v>
      </c>
      <c r="L46" s="7"/>
      <c r="M46" s="7"/>
      <c r="N46" s="7"/>
    </row>
    <row r="47" spans="1:14" ht="12.75">
      <c r="A47" s="7"/>
      <c r="B47" s="7"/>
      <c r="C47" s="7"/>
      <c r="D47" s="7" t="s">
        <v>51</v>
      </c>
      <c r="E47" s="7" t="s">
        <v>52</v>
      </c>
      <c r="F47" s="7"/>
      <c r="G47" s="7" t="s">
        <v>51</v>
      </c>
      <c r="H47" s="7"/>
      <c r="I47" s="7"/>
      <c r="J47" s="7"/>
      <c r="K47" s="7"/>
      <c r="L47" s="7"/>
      <c r="M47" s="7"/>
      <c r="N47" s="7"/>
    </row>
    <row r="48" spans="1:14" s="38" customFormat="1" ht="12.75">
      <c r="A48" t="s">
        <v>43</v>
      </c>
      <c r="B48" s="8">
        <v>839486.54</v>
      </c>
      <c r="C48" s="8"/>
      <c r="D48" s="8">
        <v>20932.88</v>
      </c>
      <c r="E48" s="1">
        <f>D48/$B48</f>
        <v>0.02493533725984457</v>
      </c>
      <c r="F48" s="9">
        <v>12.5</v>
      </c>
      <c r="G48" s="8">
        <v>106455.53</v>
      </c>
      <c r="H48" s="8">
        <v>711300.01</v>
      </c>
      <c r="I48" s="8" t="s">
        <v>53</v>
      </c>
      <c r="J48" s="8" t="s">
        <v>53</v>
      </c>
      <c r="K48" s="8">
        <v>798.12</v>
      </c>
      <c r="L48" s="8"/>
      <c r="M48" s="8"/>
      <c r="N48" s="8"/>
    </row>
    <row r="49" spans="1:14" s="38" customFormat="1" ht="12.75">
      <c r="A49" t="s">
        <v>54</v>
      </c>
      <c r="B49" s="8">
        <v>408853.73</v>
      </c>
      <c r="C49" s="8"/>
      <c r="D49" s="12">
        <v>8576.96</v>
      </c>
      <c r="E49" s="13">
        <f>D49/$B49</f>
        <v>0.0209780646981012</v>
      </c>
      <c r="F49" s="14">
        <v>20.1</v>
      </c>
      <c r="G49" s="8">
        <v>36541.81</v>
      </c>
      <c r="H49" s="8">
        <v>363549.19</v>
      </c>
      <c r="I49" s="8" t="s">
        <v>53</v>
      </c>
      <c r="J49" s="8" t="s">
        <v>53</v>
      </c>
      <c r="K49" s="8">
        <v>185.77</v>
      </c>
      <c r="L49" s="8"/>
      <c r="M49" s="8"/>
      <c r="N49" s="8"/>
    </row>
    <row r="50" spans="1:14" ht="12.75">
      <c r="A50" t="s">
        <v>55</v>
      </c>
      <c r="B50" s="8">
        <v>430632.81</v>
      </c>
      <c r="C50" s="8"/>
      <c r="D50" s="8">
        <v>12355.92</v>
      </c>
      <c r="E50" s="1">
        <f>D50/$B50</f>
        <v>0.028692472364100635</v>
      </c>
      <c r="F50" s="9">
        <v>16.4</v>
      </c>
      <c r="G50" s="8">
        <v>69913.72</v>
      </c>
      <c r="H50" s="8">
        <v>347750.82</v>
      </c>
      <c r="I50" s="8" t="s">
        <v>53</v>
      </c>
      <c r="J50" s="8" t="s">
        <v>53</v>
      </c>
      <c r="K50" s="8">
        <v>612.35</v>
      </c>
      <c r="L50" s="8"/>
      <c r="M50" s="8"/>
      <c r="N50" s="8"/>
    </row>
    <row r="52" spans="1:14" ht="12.75">
      <c r="A52" s="4" t="s">
        <v>56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 t="s">
        <v>57</v>
      </c>
      <c r="B53" s="4"/>
      <c r="C53" s="16"/>
      <c r="D53" s="17"/>
      <c r="E53" s="4"/>
      <c r="F53" s="4"/>
      <c r="G53" s="4"/>
      <c r="H53" s="4"/>
      <c r="I53" s="4"/>
      <c r="J53" s="4"/>
      <c r="K53" s="4"/>
      <c r="L53" s="4"/>
      <c r="M53" s="4"/>
      <c r="N53" s="4"/>
    </row>
    <row r="56" spans="1:8" ht="12.75">
      <c r="A56" s="2" t="s">
        <v>61</v>
      </c>
      <c r="E56" s="11"/>
      <c r="F56" s="11"/>
      <c r="G56" s="11"/>
      <c r="H56" s="11"/>
    </row>
    <row r="57" spans="1:14" ht="25.5">
      <c r="A57" s="7"/>
      <c r="B57" s="7" t="s">
        <v>43</v>
      </c>
      <c r="C57" s="7"/>
      <c r="D57" s="7" t="s">
        <v>44</v>
      </c>
      <c r="E57" s="32"/>
      <c r="F57" s="27" t="s">
        <v>45</v>
      </c>
      <c r="G57" s="7" t="s">
        <v>46</v>
      </c>
      <c r="H57" s="7" t="s">
        <v>47</v>
      </c>
      <c r="I57" s="7" t="s">
        <v>48</v>
      </c>
      <c r="J57" s="7" t="s">
        <v>49</v>
      </c>
      <c r="K57" s="7" t="s">
        <v>50</v>
      </c>
      <c r="L57" s="7" t="s">
        <v>62</v>
      </c>
      <c r="M57" s="38"/>
      <c r="N57" s="38"/>
    </row>
    <row r="58" spans="1:14" ht="12.75">
      <c r="A58" s="38"/>
      <c r="B58" s="38"/>
      <c r="C58" s="38"/>
      <c r="D58" s="39" t="s">
        <v>51</v>
      </c>
      <c r="E58" s="40" t="s">
        <v>52</v>
      </c>
      <c r="F58" s="33"/>
      <c r="G58" s="7" t="s">
        <v>51</v>
      </c>
      <c r="M58" s="38"/>
      <c r="N58" s="38"/>
    </row>
    <row r="59" spans="1:12" ht="12.75">
      <c r="A59" t="s">
        <v>43</v>
      </c>
      <c r="B59" s="8">
        <v>839486.54</v>
      </c>
      <c r="C59" s="8"/>
      <c r="D59" s="8">
        <v>12196.23</v>
      </c>
      <c r="E59" s="11">
        <f>D59/$B59</f>
        <v>0.014528201964977306</v>
      </c>
      <c r="F59" s="23">
        <v>16.4</v>
      </c>
      <c r="G59" s="8">
        <v>115192.18</v>
      </c>
      <c r="H59" s="8">
        <v>711300.01</v>
      </c>
      <c r="I59">
        <v>0</v>
      </c>
      <c r="J59">
        <v>0</v>
      </c>
      <c r="K59" s="8">
        <v>798.12</v>
      </c>
      <c r="L59" s="8">
        <f>K59+J59+I59</f>
        <v>798.12</v>
      </c>
    </row>
    <row r="60" spans="1:12" ht="12.75">
      <c r="A60" t="s">
        <v>54</v>
      </c>
      <c r="B60" s="8">
        <v>408853.73</v>
      </c>
      <c r="C60" s="8"/>
      <c r="D60" s="8">
        <v>4622.45</v>
      </c>
      <c r="E60" s="34">
        <f>D60/$B60</f>
        <v>0.011305877043117597</v>
      </c>
      <c r="F60" s="35">
        <v>28.5</v>
      </c>
      <c r="G60" s="8">
        <v>40496.32</v>
      </c>
      <c r="H60" s="8">
        <v>363549.19</v>
      </c>
      <c r="I60">
        <v>0</v>
      </c>
      <c r="J60">
        <v>0</v>
      </c>
      <c r="K60" s="8">
        <v>185.77</v>
      </c>
      <c r="L60" s="8">
        <f>K60+J60+I60</f>
        <v>185.77</v>
      </c>
    </row>
    <row r="61" spans="1:12" ht="12.75">
      <c r="A61" t="s">
        <v>55</v>
      </c>
      <c r="B61" s="8">
        <v>430632.81</v>
      </c>
      <c r="C61" s="8"/>
      <c r="D61" s="8">
        <v>7573.78</v>
      </c>
      <c r="E61" s="34">
        <f>D61/$B61</f>
        <v>0.01758755910865222</v>
      </c>
      <c r="F61" s="35">
        <v>21.5</v>
      </c>
      <c r="G61" s="8">
        <v>74695.86</v>
      </c>
      <c r="H61" s="8">
        <v>347750.82</v>
      </c>
      <c r="I61">
        <v>0</v>
      </c>
      <c r="J61">
        <v>0</v>
      </c>
      <c r="K61" s="8">
        <v>612.35</v>
      </c>
      <c r="L61" s="8">
        <f>K61+J61+I61</f>
        <v>612.35</v>
      </c>
    </row>
    <row r="62" spans="5:8" ht="12.75">
      <c r="E62" s="11"/>
      <c r="F62" s="11"/>
      <c r="G62" s="11"/>
      <c r="H62" s="11"/>
    </row>
    <row r="63" spans="1:8" ht="12.75">
      <c r="A63" s="4" t="s">
        <v>56</v>
      </c>
      <c r="B63" s="4"/>
      <c r="C63" s="4"/>
      <c r="D63" s="4"/>
      <c r="E63" s="36"/>
      <c r="F63" s="36"/>
      <c r="G63" s="36"/>
      <c r="H63" s="36"/>
    </row>
    <row r="64" spans="1:8" ht="12.75">
      <c r="A64" s="37" t="s">
        <v>57</v>
      </c>
      <c r="B64" s="2"/>
      <c r="C64" s="2"/>
      <c r="D64" s="2"/>
      <c r="E64" s="11"/>
      <c r="F64" s="11"/>
      <c r="G64" s="11"/>
      <c r="H64" s="11"/>
    </row>
    <row r="67" ht="12.75">
      <c r="A67" s="2" t="s">
        <v>65</v>
      </c>
    </row>
    <row r="68" spans="1:22" ht="25.5">
      <c r="A68" s="7"/>
      <c r="B68" s="7" t="s">
        <v>43</v>
      </c>
      <c r="D68" s="7" t="s">
        <v>44</v>
      </c>
      <c r="E68" s="7"/>
      <c r="F68" s="7" t="s">
        <v>45</v>
      </c>
      <c r="G68" s="7" t="s">
        <v>46</v>
      </c>
      <c r="H68" s="7" t="s">
        <v>47</v>
      </c>
      <c r="I68" s="7" t="s">
        <v>48</v>
      </c>
      <c r="J68" s="7" t="s">
        <v>49</v>
      </c>
      <c r="K68" s="7" t="s">
        <v>50</v>
      </c>
      <c r="L68" s="7" t="s">
        <v>62</v>
      </c>
      <c r="R68" s="7"/>
      <c r="S68" s="7"/>
      <c r="T68" s="7"/>
      <c r="U68" s="7"/>
      <c r="V68" s="7"/>
    </row>
    <row r="69" spans="1:22" ht="12.75">
      <c r="A69" s="7"/>
      <c r="B69" s="7"/>
      <c r="D69" s="7" t="s">
        <v>51</v>
      </c>
      <c r="E69" s="7" t="s">
        <v>52</v>
      </c>
      <c r="F69" s="7"/>
      <c r="G69" s="7" t="s">
        <v>51</v>
      </c>
      <c r="H69" s="7"/>
      <c r="I69" s="7"/>
      <c r="J69" s="7"/>
      <c r="K69" s="7"/>
      <c r="L69" s="7"/>
      <c r="R69" s="7"/>
      <c r="S69" s="7"/>
      <c r="T69" s="7"/>
      <c r="U69" s="7"/>
      <c r="V69" s="7"/>
    </row>
    <row r="70" spans="1:12" ht="12.75">
      <c r="A70" t="s">
        <v>43</v>
      </c>
      <c r="B70" s="8">
        <v>839486.54</v>
      </c>
      <c r="D70" s="8">
        <v>17438.88</v>
      </c>
      <c r="E70" s="1">
        <f>D70/$B70</f>
        <v>0.020773269336754347</v>
      </c>
      <c r="F70" s="1">
        <v>0.138</v>
      </c>
      <c r="G70" s="8">
        <v>109949.53</v>
      </c>
      <c r="H70" s="8">
        <v>711300.01</v>
      </c>
      <c r="I70" s="8"/>
      <c r="J70" s="8"/>
      <c r="K70" s="8">
        <v>798.12</v>
      </c>
      <c r="L70" s="8">
        <f>K70+J70+I70</f>
        <v>798.12</v>
      </c>
    </row>
    <row r="71" spans="1:12" ht="12.75">
      <c r="A71" t="s">
        <v>54</v>
      </c>
      <c r="B71" s="8">
        <v>408853.73</v>
      </c>
      <c r="D71" s="8">
        <v>5849.1</v>
      </c>
      <c r="E71" s="13">
        <f>D71/$B71</f>
        <v>0.014306094260164878</v>
      </c>
      <c r="F71" s="13">
        <v>0.255</v>
      </c>
      <c r="G71" s="8">
        <v>39269.67</v>
      </c>
      <c r="H71" s="8">
        <v>363549.19</v>
      </c>
      <c r="I71" s="8"/>
      <c r="J71" s="8"/>
      <c r="K71" s="8">
        <v>185.77</v>
      </c>
      <c r="L71" s="8">
        <f>K71+J71+I71</f>
        <v>185.77</v>
      </c>
    </row>
    <row r="72" spans="1:12" ht="12.75">
      <c r="A72" t="s">
        <v>55</v>
      </c>
      <c r="B72" s="8">
        <v>430632.81</v>
      </c>
      <c r="D72" s="8">
        <v>11589.78</v>
      </c>
      <c r="E72" s="13">
        <f>D72/$B72</f>
        <v>0.026913369652442416</v>
      </c>
      <c r="F72" s="13">
        <v>0.171</v>
      </c>
      <c r="G72" s="8">
        <v>70679.86</v>
      </c>
      <c r="H72" s="8">
        <v>347750.82</v>
      </c>
      <c r="I72" s="8"/>
      <c r="J72" s="8"/>
      <c r="K72" s="8">
        <v>612.35</v>
      </c>
      <c r="L72" s="8">
        <f>K72+J72+I72</f>
        <v>612.35</v>
      </c>
    </row>
    <row r="73" ht="12.75">
      <c r="G73" s="15"/>
    </row>
    <row r="74" spans="1:22" ht="12.75">
      <c r="A74" s="4" t="s">
        <v>56</v>
      </c>
      <c r="B74" s="4"/>
      <c r="C74" s="4"/>
      <c r="D74" s="4"/>
      <c r="E74" s="4"/>
      <c r="F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12.75">
      <c r="A75" s="4" t="s">
        <v>57</v>
      </c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421875" style="0" customWidth="1"/>
    <col min="4" max="4" width="9.140625" style="1" customWidth="1"/>
  </cols>
  <sheetData>
    <row r="1" spans="1:4" s="6" customFormat="1" ht="15.75">
      <c r="A1" s="6" t="s">
        <v>21</v>
      </c>
      <c r="D1" s="48"/>
    </row>
    <row r="2" ht="12.75"/>
    <row r="3" ht="12.75">
      <c r="A3" s="2" t="s">
        <v>39</v>
      </c>
    </row>
    <row r="4" ht="12.75"/>
    <row r="5" ht="12.75">
      <c r="A5" s="2" t="s">
        <v>14</v>
      </c>
    </row>
    <row r="6" ht="12.75">
      <c r="A6" s="4" t="s">
        <v>38</v>
      </c>
    </row>
    <row r="7" ht="12.75">
      <c r="A7" s="4" t="s">
        <v>16</v>
      </c>
    </row>
    <row r="8" ht="12.75">
      <c r="A8" s="4" t="s">
        <v>41</v>
      </c>
    </row>
    <row r="9" ht="12.75"/>
    <row r="10" spans="2:3" ht="12.75">
      <c r="B10" s="2" t="s">
        <v>0</v>
      </c>
      <c r="C10" s="2" t="s">
        <v>1</v>
      </c>
    </row>
    <row r="11" spans="1:3" ht="12.75">
      <c r="A11" s="2" t="s">
        <v>5</v>
      </c>
      <c r="B11" s="1">
        <v>0.103</v>
      </c>
      <c r="C11" s="1">
        <v>0.11</v>
      </c>
    </row>
    <row r="12" spans="1:3" ht="12.75">
      <c r="A12" s="2" t="s">
        <v>4</v>
      </c>
      <c r="B12" s="1">
        <v>0.117</v>
      </c>
      <c r="C12" s="1">
        <v>0.177</v>
      </c>
    </row>
    <row r="13" spans="1:3" ht="12.75">
      <c r="A13" s="2" t="s">
        <v>6</v>
      </c>
      <c r="B13" s="1">
        <v>0.124</v>
      </c>
      <c r="C13" s="1">
        <v>0.23</v>
      </c>
    </row>
    <row r="14" spans="1:3" ht="12.75">
      <c r="A14" s="2" t="s">
        <v>7</v>
      </c>
      <c r="B14" s="1">
        <v>0.13</v>
      </c>
      <c r="C14" s="1">
        <v>0.309</v>
      </c>
    </row>
    <row r="15" ht="12.75"/>
    <row r="16" ht="12.75"/>
    <row r="17" spans="1:7" ht="15.75">
      <c r="A17" s="6" t="s">
        <v>64</v>
      </c>
      <c r="F17" s="11"/>
      <c r="G17" s="23"/>
    </row>
    <row r="18" ht="12.75">
      <c r="A18" s="45"/>
    </row>
    <row r="19" ht="12.75">
      <c r="A19" s="45"/>
    </row>
    <row r="20" ht="12.75">
      <c r="A20" s="41" t="s">
        <v>54</v>
      </c>
    </row>
    <row r="21" spans="1:5" ht="12.75">
      <c r="A21" s="45"/>
      <c r="B21" s="41" t="s">
        <v>43</v>
      </c>
      <c r="C21" s="41" t="s">
        <v>44</v>
      </c>
      <c r="D21" s="49"/>
      <c r="E21" s="47" t="s">
        <v>45</v>
      </c>
    </row>
    <row r="22" spans="1:5" ht="25.5">
      <c r="A22" s="45"/>
      <c r="B22" s="41"/>
      <c r="C22" s="41" t="s">
        <v>66</v>
      </c>
      <c r="D22" s="49" t="s">
        <v>52</v>
      </c>
      <c r="E22" s="47" t="s">
        <v>51</v>
      </c>
    </row>
    <row r="23" spans="1:5" ht="12.75">
      <c r="A23" s="45" t="s">
        <v>43</v>
      </c>
      <c r="B23" s="8">
        <v>408853.73</v>
      </c>
      <c r="C23" s="8">
        <v>45118.77</v>
      </c>
      <c r="D23" s="1">
        <f>C23/$B23</f>
        <v>0.11035430690579734</v>
      </c>
      <c r="E23" s="23">
        <v>8.1</v>
      </c>
    </row>
    <row r="24" spans="1:5" ht="12.75">
      <c r="A24" t="s">
        <v>67</v>
      </c>
      <c r="B24" s="8">
        <v>56009</v>
      </c>
      <c r="C24" s="8">
        <v>5771</v>
      </c>
      <c r="D24" s="1">
        <f>C24/$B24</f>
        <v>0.10303701190880037</v>
      </c>
      <c r="E24" s="46">
        <v>24.3</v>
      </c>
    </row>
    <row r="25" spans="1:5" ht="12.75">
      <c r="A25" t="s">
        <v>68</v>
      </c>
      <c r="B25" s="8">
        <v>81263</v>
      </c>
      <c r="C25" s="8">
        <v>9481.91</v>
      </c>
      <c r="D25" s="1">
        <f>C25/$B25</f>
        <v>0.11668176168736079</v>
      </c>
      <c r="E25" s="46">
        <v>18.1</v>
      </c>
    </row>
    <row r="26" spans="1:5" ht="12.75">
      <c r="A26" t="s">
        <v>69</v>
      </c>
      <c r="B26" s="8">
        <v>104374.75</v>
      </c>
      <c r="C26" s="8">
        <v>12948.55</v>
      </c>
      <c r="D26" s="1">
        <f>C26/$B26</f>
        <v>0.12405826121739214</v>
      </c>
      <c r="E26" s="23">
        <v>15.7</v>
      </c>
    </row>
    <row r="27" spans="1:5" ht="12.75">
      <c r="A27" t="s">
        <v>70</v>
      </c>
      <c r="B27" s="8">
        <v>106337.57</v>
      </c>
      <c r="C27" s="8">
        <v>13778.27</v>
      </c>
      <c r="D27" s="1">
        <f>C27/$B27</f>
        <v>0.1295710443637183</v>
      </c>
      <c r="E27" s="23">
        <v>15.1</v>
      </c>
    </row>
    <row r="28" spans="1:5" ht="14.25" customHeight="1">
      <c r="A28" t="s">
        <v>47</v>
      </c>
      <c r="B28" s="8" t="s">
        <v>53</v>
      </c>
      <c r="C28" s="8" t="s">
        <v>53</v>
      </c>
      <c r="E28" s="23"/>
    </row>
    <row r="29" spans="1:5" ht="15" customHeight="1">
      <c r="A29" t="s">
        <v>48</v>
      </c>
      <c r="B29" s="8" t="s">
        <v>53</v>
      </c>
      <c r="C29" s="8" t="s">
        <v>53</v>
      </c>
      <c r="E29" s="23"/>
    </row>
    <row r="30" spans="1:5" ht="12.75">
      <c r="A30" t="s">
        <v>49</v>
      </c>
      <c r="B30" s="8" t="s">
        <v>53</v>
      </c>
      <c r="C30" s="8" t="s">
        <v>53</v>
      </c>
      <c r="E30" s="23"/>
    </row>
    <row r="31" spans="1:5" ht="12.75">
      <c r="A31" t="s">
        <v>50</v>
      </c>
      <c r="B31" s="8">
        <v>60869.24</v>
      </c>
      <c r="C31" s="8">
        <v>3139.08</v>
      </c>
      <c r="D31" s="1">
        <f>C31/$B31</f>
        <v>0.05157087553582072</v>
      </c>
      <c r="E31" s="23">
        <v>32.2</v>
      </c>
    </row>
    <row r="32" ht="12.75"/>
    <row r="33" spans="3:6" ht="12.75">
      <c r="C33" s="8"/>
      <c r="E33" s="11"/>
      <c r="F33" s="23"/>
    </row>
    <row r="34" spans="1:5" ht="12.75">
      <c r="A34" s="41" t="s">
        <v>55</v>
      </c>
      <c r="B34" s="41" t="s">
        <v>43</v>
      </c>
      <c r="C34" s="41" t="s">
        <v>44</v>
      </c>
      <c r="D34" s="49"/>
      <c r="E34" s="47" t="s">
        <v>45</v>
      </c>
    </row>
    <row r="35" spans="1:5" ht="25.5">
      <c r="A35" s="45"/>
      <c r="B35" s="41"/>
      <c r="C35" s="41" t="s">
        <v>66</v>
      </c>
      <c r="D35" s="49" t="s">
        <v>52</v>
      </c>
      <c r="E35" s="47" t="s">
        <v>51</v>
      </c>
    </row>
    <row r="36" spans="1:5" ht="12.75">
      <c r="A36" s="45" t="s">
        <v>43</v>
      </c>
      <c r="B36" s="8">
        <v>430632.81</v>
      </c>
      <c r="C36" s="8">
        <v>82269.64</v>
      </c>
      <c r="D36" s="1">
        <f>C36/$B36</f>
        <v>0.1910435946578246</v>
      </c>
      <c r="E36" s="23">
        <v>5.9</v>
      </c>
    </row>
    <row r="37" spans="1:5" ht="12.75">
      <c r="A37" t="s">
        <v>67</v>
      </c>
      <c r="B37" s="8">
        <v>82069</v>
      </c>
      <c r="C37" s="8">
        <v>9027</v>
      </c>
      <c r="D37" s="1">
        <f>C37/$B37</f>
        <v>0.10999281092739037</v>
      </c>
      <c r="E37" s="46">
        <v>18.1</v>
      </c>
    </row>
    <row r="38" spans="1:5" ht="12.75">
      <c r="A38" t="s">
        <v>68</v>
      </c>
      <c r="B38" s="8">
        <v>80062.57</v>
      </c>
      <c r="C38" s="8">
        <v>14141.08</v>
      </c>
      <c r="D38" s="1">
        <f>C38/$B38</f>
        <v>0.17662535689274025</v>
      </c>
      <c r="E38" s="23">
        <v>14.1</v>
      </c>
    </row>
    <row r="39" spans="1:5" ht="12.75">
      <c r="A39" t="s">
        <v>69</v>
      </c>
      <c r="B39" s="8">
        <v>102084.47</v>
      </c>
      <c r="C39" s="8">
        <v>23439.96</v>
      </c>
      <c r="D39" s="1">
        <f>C39/$B39</f>
        <v>0.22961337801920312</v>
      </c>
      <c r="E39" s="23">
        <v>10.7</v>
      </c>
    </row>
    <row r="40" spans="1:5" ht="12.75">
      <c r="A40" t="s">
        <v>70</v>
      </c>
      <c r="B40" s="8">
        <v>86345.7</v>
      </c>
      <c r="C40" s="8">
        <v>26648.06</v>
      </c>
      <c r="D40" s="1">
        <f>C40/$B40</f>
        <v>0.3086205798320009</v>
      </c>
      <c r="E40" s="23">
        <v>9.6</v>
      </c>
    </row>
    <row r="41" spans="1:5" ht="12.75">
      <c r="A41" t="s">
        <v>47</v>
      </c>
      <c r="B41" s="8" t="s">
        <v>53</v>
      </c>
      <c r="C41" s="8" t="s">
        <v>53</v>
      </c>
      <c r="E41" s="23"/>
    </row>
    <row r="42" spans="1:5" ht="12.75">
      <c r="A42" t="s">
        <v>48</v>
      </c>
      <c r="B42" s="8" t="s">
        <v>53</v>
      </c>
      <c r="C42" s="8" t="s">
        <v>53</v>
      </c>
      <c r="E42" s="23"/>
    </row>
    <row r="43" spans="1:5" ht="12.75">
      <c r="A43" t="s">
        <v>49</v>
      </c>
      <c r="B43" s="8" t="s">
        <v>53</v>
      </c>
      <c r="C43" s="8" t="s">
        <v>53</v>
      </c>
      <c r="E43" s="23"/>
    </row>
    <row r="44" spans="1:5" ht="12.75">
      <c r="A44" t="s">
        <v>50</v>
      </c>
      <c r="B44" s="8">
        <v>80070.85</v>
      </c>
      <c r="C44" s="8">
        <v>9013.4</v>
      </c>
      <c r="D44" s="1">
        <f>C44/$B44</f>
        <v>0.11256780713580535</v>
      </c>
      <c r="E44" s="23"/>
    </row>
    <row r="45" ht="12.75">
      <c r="E45" s="23"/>
    </row>
    <row r="46" spans="1:6" ht="12.75">
      <c r="A46" t="s">
        <v>71</v>
      </c>
      <c r="E46" s="23"/>
      <c r="F46" s="23"/>
    </row>
    <row r="47" spans="1:6" ht="12.75">
      <c r="A47" t="s">
        <v>72</v>
      </c>
      <c r="E47" s="23"/>
      <c r="F47" s="23"/>
    </row>
    <row r="48" spans="5:6" ht="12.75">
      <c r="E48" s="11"/>
      <c r="F48" s="23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38" sqref="E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6.140625" style="0" customWidth="1"/>
    <col min="3" max="3" width="9.140625" style="0" customWidth="1"/>
    <col min="5" max="5" width="16.00390625" style="0" customWidth="1"/>
  </cols>
  <sheetData>
    <row r="1" s="6" customFormat="1" ht="15.75">
      <c r="A1" s="6" t="s">
        <v>22</v>
      </c>
    </row>
    <row r="3" ht="12.75">
      <c r="A3" s="2" t="s">
        <v>39</v>
      </c>
    </row>
    <row r="5" ht="12.75">
      <c r="A5" s="2" t="s">
        <v>42</v>
      </c>
    </row>
    <row r="6" ht="12.75">
      <c r="A6" s="4" t="s">
        <v>41</v>
      </c>
    </row>
    <row r="8" spans="2:3" ht="12.75">
      <c r="B8" s="2" t="s">
        <v>0</v>
      </c>
      <c r="C8" s="2" t="s">
        <v>1</v>
      </c>
    </row>
    <row r="9" spans="1:3" ht="12.75">
      <c r="A9" s="2" t="s">
        <v>3</v>
      </c>
      <c r="B9" s="1">
        <v>0.097</v>
      </c>
      <c r="C9" s="1">
        <v>0.122</v>
      </c>
    </row>
    <row r="10" spans="1:3" ht="12.75">
      <c r="A10" s="2" t="s">
        <v>8</v>
      </c>
      <c r="B10" s="1">
        <v>0.117</v>
      </c>
      <c r="C10" s="1">
        <v>0.241</v>
      </c>
    </row>
    <row r="11" spans="1:3" ht="12.75">
      <c r="A11" s="2" t="s">
        <v>23</v>
      </c>
      <c r="B11" s="1">
        <v>0.139</v>
      </c>
      <c r="C11" s="1">
        <v>0.338</v>
      </c>
    </row>
    <row r="12" ht="12.75">
      <c r="A12" s="2"/>
    </row>
    <row r="14" ht="15.75">
      <c r="A14" s="6" t="s">
        <v>64</v>
      </c>
    </row>
    <row r="16" spans="2:5" ht="12.75">
      <c r="B16" s="12" t="s">
        <v>73</v>
      </c>
      <c r="D16" s="8"/>
      <c r="E16" s="12" t="s">
        <v>74</v>
      </c>
    </row>
    <row r="17" spans="2:6" ht="12.75">
      <c r="B17" s="8" t="s">
        <v>44</v>
      </c>
      <c r="C17" s="1"/>
      <c r="D17" s="8" t="s">
        <v>75</v>
      </c>
      <c r="E17" s="8" t="s">
        <v>46</v>
      </c>
      <c r="F17" s="4" t="s">
        <v>43</v>
      </c>
    </row>
    <row r="18" spans="1:5" ht="12.75">
      <c r="A18" s="2" t="s">
        <v>54</v>
      </c>
      <c r="B18" s="8" t="s">
        <v>51</v>
      </c>
      <c r="C18" t="s">
        <v>52</v>
      </c>
      <c r="D18" s="8" t="s">
        <v>51</v>
      </c>
      <c r="E18" s="51" t="s">
        <v>51</v>
      </c>
    </row>
    <row r="19" spans="1:6" ht="12.75">
      <c r="A19" t="s">
        <v>76</v>
      </c>
      <c r="B19" s="8">
        <v>15007.48</v>
      </c>
      <c r="C19" s="1">
        <f>(B20/F19)</f>
        <v>0.08306403026856082</v>
      </c>
      <c r="D19" s="24">
        <v>14.4</v>
      </c>
      <c r="E19" s="8">
        <v>139938.77000000008</v>
      </c>
      <c r="F19" s="8">
        <v>154946.2500000001</v>
      </c>
    </row>
    <row r="20" spans="1:6" ht="12.75">
      <c r="A20" t="s">
        <v>68</v>
      </c>
      <c r="B20" s="8">
        <v>12870.46</v>
      </c>
      <c r="C20" s="1">
        <f>(B21/F20)</f>
        <v>0.12812458755079728</v>
      </c>
      <c r="D20" s="24">
        <v>15.7</v>
      </c>
      <c r="E20" s="8">
        <v>96840.02000000005</v>
      </c>
      <c r="F20" s="8">
        <v>109710.48000000004</v>
      </c>
    </row>
    <row r="21" spans="1:6" ht="12.75">
      <c r="A21" t="s">
        <v>77</v>
      </c>
      <c r="B21" s="8">
        <v>14056.61</v>
      </c>
      <c r="C21" s="1">
        <f>(B22/F21)</f>
        <v>0</v>
      </c>
      <c r="D21" s="24">
        <v>14.5</v>
      </c>
      <c r="E21" s="8">
        <v>87317.70999999999</v>
      </c>
      <c r="F21" s="8">
        <v>101374.31999999999</v>
      </c>
    </row>
    <row r="22" spans="2:6" ht="12.75">
      <c r="B22" s="8"/>
      <c r="C22" s="1"/>
      <c r="D22" s="24"/>
      <c r="E22" s="8"/>
      <c r="F22" s="8"/>
    </row>
    <row r="23" spans="1:6" ht="12.75">
      <c r="A23" t="s">
        <v>47</v>
      </c>
      <c r="B23" s="8">
        <v>799.24</v>
      </c>
      <c r="C23" s="1">
        <f>(B24/F23)</f>
        <v>0.14750558854931267</v>
      </c>
      <c r="D23" s="24"/>
      <c r="E23" s="8">
        <v>23178.36</v>
      </c>
      <c r="F23" s="8">
        <v>23977.600000000002</v>
      </c>
    </row>
    <row r="24" spans="1:6" ht="12.75">
      <c r="A24" t="s">
        <v>50</v>
      </c>
      <c r="B24" s="8">
        <v>3536.83</v>
      </c>
      <c r="C24" s="1">
        <f>(B25/F24)</f>
        <v>0</v>
      </c>
      <c r="D24" s="24"/>
      <c r="E24" s="8">
        <v>66274.33</v>
      </c>
      <c r="F24" s="8">
        <v>69811.16</v>
      </c>
    </row>
    <row r="25" spans="3:5" ht="12.75">
      <c r="C25" s="1"/>
      <c r="D25" s="1"/>
      <c r="E25" s="10"/>
    </row>
    <row r="26" spans="3:5" ht="12.75">
      <c r="C26" s="1"/>
      <c r="D26" s="1"/>
      <c r="E26" s="10"/>
    </row>
    <row r="27" spans="1:3" ht="12.75">
      <c r="A27" s="2" t="s">
        <v>55</v>
      </c>
      <c r="C27" s="1"/>
    </row>
    <row r="28" spans="1:6" ht="12.75">
      <c r="A28" t="s">
        <v>76</v>
      </c>
      <c r="B28" s="8">
        <v>25140.54</v>
      </c>
      <c r="C28" s="1">
        <f>(B29/F28)</f>
        <v>0.101320984979977</v>
      </c>
      <c r="D28" s="24">
        <v>10.9</v>
      </c>
      <c r="E28" s="8">
        <v>180563.5400000001</v>
      </c>
      <c r="F28" s="8">
        <v>205704.0800000001</v>
      </c>
    </row>
    <row r="29" spans="1:6" ht="12.75">
      <c r="A29" t="s">
        <v>68</v>
      </c>
      <c r="B29" s="8">
        <v>20842.14</v>
      </c>
      <c r="C29" s="1">
        <f>(B30/F29)</f>
        <v>0.15732152868924762</v>
      </c>
      <c r="D29" s="24">
        <v>11.5</v>
      </c>
      <c r="E29" s="8">
        <v>65770.1</v>
      </c>
      <c r="F29" s="8">
        <v>86612.24</v>
      </c>
    </row>
    <row r="30" spans="1:6" ht="12.75">
      <c r="A30" t="s">
        <v>77</v>
      </c>
      <c r="B30" s="8">
        <v>13625.970000000001</v>
      </c>
      <c r="C30" s="1">
        <f>(B31/F30)</f>
        <v>0</v>
      </c>
      <c r="D30" s="24">
        <v>13.3</v>
      </c>
      <c r="E30" s="8">
        <v>26637.309999999998</v>
      </c>
      <c r="F30" s="8">
        <v>40263.28</v>
      </c>
    </row>
    <row r="31" spans="2:6" ht="12.75">
      <c r="B31" s="8"/>
      <c r="C31" s="1"/>
      <c r="D31" s="24"/>
      <c r="E31" s="8"/>
      <c r="F31" s="8"/>
    </row>
    <row r="32" spans="1:6" ht="12.75">
      <c r="A32" t="s">
        <v>47</v>
      </c>
      <c r="B32" s="8">
        <v>577.33</v>
      </c>
      <c r="C32" s="1">
        <f>(B33/F32)</f>
        <v>0.4130634830251963</v>
      </c>
      <c r="D32" s="24"/>
      <c r="E32" s="8">
        <v>22569.33</v>
      </c>
      <c r="F32" s="8">
        <v>23146.660000000003</v>
      </c>
    </row>
    <row r="33" spans="1:6" ht="12.75">
      <c r="A33" t="s">
        <v>50</v>
      </c>
      <c r="B33" s="8">
        <v>9561.039999999992</v>
      </c>
      <c r="C33" s="1">
        <f>(B34/F33)</f>
        <v>0</v>
      </c>
      <c r="D33" s="24"/>
      <c r="E33" s="8">
        <v>74811.94</v>
      </c>
      <c r="F33" s="8">
        <v>84372.98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H37" sqref="H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F13" sqref="F13"/>
    </sheetView>
  </sheetViews>
  <sheetFormatPr defaultColWidth="9.140625" defaultRowHeight="12.75"/>
  <cols>
    <col min="1" max="1" width="25.8515625" style="0" customWidth="1"/>
    <col min="2" max="2" width="13.00390625" style="0" customWidth="1"/>
    <col min="3" max="3" width="11.7109375" style="0" customWidth="1"/>
    <col min="6" max="6" width="14.140625" style="0" customWidth="1"/>
    <col min="7" max="7" width="12.57421875" style="0" customWidth="1"/>
    <col min="8" max="8" width="12.140625" style="0" customWidth="1"/>
    <col min="9" max="9" width="12.8515625" style="0" customWidth="1"/>
  </cols>
  <sheetData>
    <row r="1" s="6" customFormat="1" ht="15.75">
      <c r="A1" s="6" t="s">
        <v>24</v>
      </c>
    </row>
    <row r="3" ht="12.75">
      <c r="A3" s="2" t="s">
        <v>39</v>
      </c>
    </row>
    <row r="5" ht="12.75">
      <c r="A5" s="2" t="s">
        <v>26</v>
      </c>
    </row>
    <row r="6" ht="12.75">
      <c r="A6" t="s">
        <v>25</v>
      </c>
    </row>
    <row r="7" ht="12.75">
      <c r="A7" s="4" t="s">
        <v>41</v>
      </c>
    </row>
    <row r="9" spans="2:3" ht="12.75">
      <c r="B9" s="2" t="s">
        <v>0</v>
      </c>
      <c r="C9" s="2" t="s">
        <v>1</v>
      </c>
    </row>
    <row r="10" spans="1:3" ht="12.75">
      <c r="A10" s="2" t="s">
        <v>27</v>
      </c>
      <c r="B10" s="1">
        <v>0.132</v>
      </c>
      <c r="C10" s="5">
        <v>0.207</v>
      </c>
    </row>
    <row r="11" spans="1:3" ht="12.75">
      <c r="A11" s="2" t="s">
        <v>28</v>
      </c>
      <c r="B11" s="1">
        <v>0.071</v>
      </c>
      <c r="C11" s="5">
        <v>0.14</v>
      </c>
    </row>
    <row r="14" ht="15.75">
      <c r="A14" s="6" t="s">
        <v>64</v>
      </c>
    </row>
    <row r="15" spans="4:7" ht="12.75">
      <c r="D15" s="63" t="s">
        <v>93</v>
      </c>
      <c r="E15" s="66"/>
      <c r="G15" s="60"/>
    </row>
    <row r="16" spans="4:7" ht="12.75">
      <c r="D16" s="63"/>
      <c r="E16" s="66"/>
      <c r="G16" s="60"/>
    </row>
    <row r="17" spans="3:9" s="2" customFormat="1" ht="25.5">
      <c r="C17" s="2" t="s">
        <v>43</v>
      </c>
      <c r="D17" s="42" t="s">
        <v>44</v>
      </c>
      <c r="E17" s="61" t="s">
        <v>46</v>
      </c>
      <c r="F17" s="41" t="s">
        <v>47</v>
      </c>
      <c r="G17" s="62" t="s">
        <v>48</v>
      </c>
      <c r="H17" s="2" t="s">
        <v>49</v>
      </c>
      <c r="I17" s="2" t="s">
        <v>50</v>
      </c>
    </row>
    <row r="18" spans="5:7" ht="12.75">
      <c r="E18" s="60"/>
      <c r="G18" s="60"/>
    </row>
    <row r="19" spans="1:9" ht="12.75">
      <c r="A19" s="4" t="s">
        <v>43</v>
      </c>
      <c r="B19" t="s">
        <v>43</v>
      </c>
      <c r="C19" s="8">
        <v>839486.54</v>
      </c>
      <c r="D19" s="8">
        <v>127388.41</v>
      </c>
      <c r="E19" s="60">
        <v>711300.01</v>
      </c>
      <c r="F19" s="8" t="s">
        <v>53</v>
      </c>
      <c r="G19" s="60">
        <v>463.79</v>
      </c>
      <c r="H19" s="8">
        <v>217.1</v>
      </c>
      <c r="I19" s="8">
        <v>117.23</v>
      </c>
    </row>
    <row r="20" spans="2:9" ht="12.75">
      <c r="B20" t="s">
        <v>54</v>
      </c>
      <c r="C20" s="8">
        <v>408853.73</v>
      </c>
      <c r="D20" s="8">
        <v>45118.77</v>
      </c>
      <c r="E20" s="60">
        <v>363549.19</v>
      </c>
      <c r="F20" s="8" t="s">
        <v>53</v>
      </c>
      <c r="G20" s="60">
        <v>68.54</v>
      </c>
      <c r="H20" s="8" t="s">
        <v>53</v>
      </c>
      <c r="I20" s="8">
        <v>117.23</v>
      </c>
    </row>
    <row r="21" spans="2:9" ht="12.75">
      <c r="B21" t="s">
        <v>55</v>
      </c>
      <c r="C21" s="8">
        <v>430632.81</v>
      </c>
      <c r="D21" s="8">
        <v>82269.64</v>
      </c>
      <c r="E21" s="60">
        <v>347750.82</v>
      </c>
      <c r="F21" s="8" t="s">
        <v>53</v>
      </c>
      <c r="G21" s="60">
        <v>395.25</v>
      </c>
      <c r="H21" s="8">
        <v>217.1</v>
      </c>
      <c r="I21" s="8" t="s">
        <v>53</v>
      </c>
    </row>
    <row r="22" spans="3:9" ht="12.75">
      <c r="C22" s="8"/>
      <c r="D22" s="8"/>
      <c r="E22" s="60"/>
      <c r="F22" s="8"/>
      <c r="G22" s="60"/>
      <c r="H22" s="8"/>
      <c r="I22" s="8"/>
    </row>
    <row r="23" spans="1:9" ht="12.75">
      <c r="A23" s="64" t="s">
        <v>94</v>
      </c>
      <c r="B23" t="s">
        <v>43</v>
      </c>
      <c r="C23" s="8">
        <v>581715.47</v>
      </c>
      <c r="D23" s="8">
        <v>100518.82</v>
      </c>
      <c r="E23" s="60">
        <v>480398.53</v>
      </c>
      <c r="F23" s="8" t="s">
        <v>53</v>
      </c>
      <c r="G23" s="60">
        <v>463.79</v>
      </c>
      <c r="H23" s="8">
        <v>217.1</v>
      </c>
      <c r="I23" s="8">
        <v>117.23</v>
      </c>
    </row>
    <row r="24" spans="1:9" ht="12.75">
      <c r="A24" s="64"/>
      <c r="B24" t="s">
        <v>54</v>
      </c>
      <c r="C24" s="8">
        <v>265894.56</v>
      </c>
      <c r="D24" s="8">
        <v>35148.28</v>
      </c>
      <c r="E24" s="60">
        <v>230560.51</v>
      </c>
      <c r="F24" s="8" t="s">
        <v>53</v>
      </c>
      <c r="G24" s="60">
        <v>68.54</v>
      </c>
      <c r="H24" s="8" t="s">
        <v>53</v>
      </c>
      <c r="I24" s="8">
        <v>117.23</v>
      </c>
    </row>
    <row r="25" spans="1:9" ht="12.75">
      <c r="A25" s="64"/>
      <c r="B25" t="s">
        <v>55</v>
      </c>
      <c r="C25" s="8">
        <v>315820.91</v>
      </c>
      <c r="D25" s="8">
        <v>65370.54</v>
      </c>
      <c r="E25" s="60">
        <v>249838.02</v>
      </c>
      <c r="F25" s="8" t="s">
        <v>53</v>
      </c>
      <c r="G25" s="60">
        <v>395.25</v>
      </c>
      <c r="H25" s="8">
        <v>217.1</v>
      </c>
      <c r="I25" s="8" t="s">
        <v>53</v>
      </c>
    </row>
    <row r="26" spans="3:9" ht="12.75">
      <c r="C26" s="8"/>
      <c r="D26" s="8"/>
      <c r="E26" s="60"/>
      <c r="F26" s="8"/>
      <c r="G26" s="60"/>
      <c r="H26" s="8"/>
      <c r="I26" s="8"/>
    </row>
    <row r="27" spans="1:9" ht="12.75">
      <c r="A27" s="65" t="s">
        <v>95</v>
      </c>
      <c r="B27" t="s">
        <v>43</v>
      </c>
      <c r="C27" s="8">
        <v>253928.2</v>
      </c>
      <c r="D27" s="8">
        <v>25831.1</v>
      </c>
      <c r="E27" s="60">
        <v>228097.1</v>
      </c>
      <c r="F27" s="8" t="s">
        <v>53</v>
      </c>
      <c r="G27" s="60" t="s">
        <v>53</v>
      </c>
      <c r="H27" s="8" t="s">
        <v>53</v>
      </c>
      <c r="I27" s="8" t="s">
        <v>53</v>
      </c>
    </row>
    <row r="28" spans="1:9" ht="12.75">
      <c r="A28" s="65"/>
      <c r="B28" t="s">
        <v>54</v>
      </c>
      <c r="C28" s="8">
        <v>140512.78</v>
      </c>
      <c r="D28" s="8">
        <v>9952.64</v>
      </c>
      <c r="E28" s="60">
        <v>130560.14</v>
      </c>
      <c r="F28" s="8" t="s">
        <v>53</v>
      </c>
      <c r="G28" s="60" t="s">
        <v>53</v>
      </c>
      <c r="H28" s="8" t="s">
        <v>53</v>
      </c>
      <c r="I28" s="8" t="s">
        <v>53</v>
      </c>
    </row>
    <row r="29" spans="1:9" ht="12.75">
      <c r="A29" s="65"/>
      <c r="B29" t="s">
        <v>55</v>
      </c>
      <c r="C29" s="8">
        <v>113415.42</v>
      </c>
      <c r="D29" s="8">
        <v>15878.46</v>
      </c>
      <c r="E29" s="60">
        <v>97536.96</v>
      </c>
      <c r="F29" s="8" t="s">
        <v>53</v>
      </c>
      <c r="G29" s="60" t="s">
        <v>53</v>
      </c>
      <c r="H29" s="8" t="s">
        <v>53</v>
      </c>
      <c r="I29" s="8" t="s">
        <v>53</v>
      </c>
    </row>
    <row r="30" spans="3:9" ht="12.75">
      <c r="C30" s="8"/>
      <c r="D30" s="8"/>
      <c r="E30" s="60"/>
      <c r="F30" s="8"/>
      <c r="G30" s="60"/>
      <c r="H30" s="8"/>
      <c r="I30" s="8"/>
    </row>
    <row r="31" spans="1:9" ht="12.75">
      <c r="A31" t="s">
        <v>50</v>
      </c>
      <c r="B31" t="s">
        <v>43</v>
      </c>
      <c r="C31" s="8">
        <v>3842.87</v>
      </c>
      <c r="D31" s="60">
        <v>1038.49</v>
      </c>
      <c r="E31" s="60">
        <v>2804.38</v>
      </c>
      <c r="F31" s="8" t="s">
        <v>53</v>
      </c>
      <c r="G31" s="60" t="s">
        <v>53</v>
      </c>
      <c r="H31" s="8" t="s">
        <v>53</v>
      </c>
      <c r="I31" s="8" t="s">
        <v>53</v>
      </c>
    </row>
    <row r="32" spans="2:9" ht="12.75">
      <c r="B32" t="s">
        <v>54</v>
      </c>
      <c r="C32" s="8">
        <v>2446.39</v>
      </c>
      <c r="D32" s="8">
        <v>17.85</v>
      </c>
      <c r="E32" s="60">
        <v>2428.54</v>
      </c>
      <c r="F32" s="8" t="s">
        <v>53</v>
      </c>
      <c r="G32" s="60" t="s">
        <v>53</v>
      </c>
      <c r="H32" s="8" t="s">
        <v>53</v>
      </c>
      <c r="I32" s="8" t="s">
        <v>53</v>
      </c>
    </row>
    <row r="33" spans="2:9" ht="12.75">
      <c r="B33" t="s">
        <v>55</v>
      </c>
      <c r="C33" s="8">
        <v>1396.48</v>
      </c>
      <c r="D33" s="8">
        <v>1020.64</v>
      </c>
      <c r="E33" s="60">
        <v>375.84</v>
      </c>
      <c r="F33" s="8" t="s">
        <v>53</v>
      </c>
      <c r="G33" s="60" t="s">
        <v>53</v>
      </c>
      <c r="H33" s="8" t="s">
        <v>53</v>
      </c>
      <c r="I33" s="8" t="s">
        <v>53</v>
      </c>
    </row>
    <row r="34" spans="3:9" ht="12.75">
      <c r="C34" s="8"/>
      <c r="D34" s="8"/>
      <c r="E34" s="60"/>
      <c r="F34" s="8"/>
      <c r="G34" s="60"/>
      <c r="H34" s="8"/>
      <c r="I34" s="8"/>
    </row>
    <row r="35" spans="3:9" ht="12.75">
      <c r="C35" s="8"/>
      <c r="D35" s="63" t="s">
        <v>96</v>
      </c>
      <c r="E35" s="63" t="s">
        <v>97</v>
      </c>
      <c r="F35" s="63" t="s">
        <v>98</v>
      </c>
      <c r="G35" s="63" t="s">
        <v>99</v>
      </c>
      <c r="H35" s="63"/>
      <c r="I35" s="8"/>
    </row>
    <row r="36" spans="3:9" ht="12.75">
      <c r="C36" s="8"/>
      <c r="D36" s="63"/>
      <c r="E36" s="63"/>
      <c r="F36" s="63"/>
      <c r="G36" s="63"/>
      <c r="H36" s="63"/>
      <c r="I36" s="8"/>
    </row>
    <row r="37" spans="3:9" ht="12.75">
      <c r="C37" t="s">
        <v>43</v>
      </c>
      <c r="D37" s="67"/>
      <c r="E37" s="67"/>
      <c r="F37" s="68"/>
      <c r="G37" s="63"/>
      <c r="H37" s="63"/>
      <c r="I37" s="8"/>
    </row>
    <row r="38" spans="5:9" ht="12.75">
      <c r="E38" s="60"/>
      <c r="G38" s="60"/>
      <c r="H38" s="8"/>
      <c r="I38" s="8"/>
    </row>
    <row r="39" spans="1:7" ht="12.75">
      <c r="A39" s="64" t="s">
        <v>94</v>
      </c>
      <c r="B39" t="s">
        <v>43</v>
      </c>
      <c r="C39" s="8">
        <v>581715.47</v>
      </c>
      <c r="D39" s="8">
        <v>100518.82</v>
      </c>
      <c r="E39" s="1">
        <f>+D39/C39</f>
        <v>0.17279722679542975</v>
      </c>
      <c r="F39" s="8">
        <v>480398.53</v>
      </c>
      <c r="G39" s="1">
        <f>F39/C39</f>
        <v>0.8258307622453294</v>
      </c>
    </row>
    <row r="40" spans="1:7" ht="12.75">
      <c r="A40" s="64"/>
      <c r="B40" t="s">
        <v>54</v>
      </c>
      <c r="C40" s="8">
        <v>265894.56</v>
      </c>
      <c r="D40" s="8">
        <v>35148.28</v>
      </c>
      <c r="E40" s="1">
        <f>+D40/C40</f>
        <v>0.13218878942088924</v>
      </c>
      <c r="F40" s="8">
        <v>230560.51</v>
      </c>
      <c r="G40" s="1">
        <f>F40/C40</f>
        <v>0.8671125501777848</v>
      </c>
    </row>
    <row r="41" spans="1:7" ht="12.75">
      <c r="A41" s="64"/>
      <c r="B41" t="s">
        <v>55</v>
      </c>
      <c r="C41" s="8">
        <v>315820.91</v>
      </c>
      <c r="D41" s="8">
        <v>65370.54</v>
      </c>
      <c r="E41" s="1">
        <f>+D41/C41</f>
        <v>0.20698610487823624</v>
      </c>
      <c r="F41" s="8">
        <v>249838.02</v>
      </c>
      <c r="G41" s="1">
        <f>F41/C41</f>
        <v>0.7910749798042188</v>
      </c>
    </row>
    <row r="42" spans="3:7" ht="12.75">
      <c r="C42" s="8"/>
      <c r="D42" s="8"/>
      <c r="E42" s="1"/>
      <c r="F42" s="8"/>
      <c r="G42" s="1"/>
    </row>
    <row r="43" spans="1:7" ht="12.75">
      <c r="A43" s="65" t="s">
        <v>95</v>
      </c>
      <c r="B43" t="s">
        <v>43</v>
      </c>
      <c r="C43" s="8">
        <v>253928.2</v>
      </c>
      <c r="D43" s="8">
        <v>25831.1</v>
      </c>
      <c r="E43" s="1">
        <f>+D43/C43</f>
        <v>0.10172599971172952</v>
      </c>
      <c r="F43" s="8">
        <v>228097.1</v>
      </c>
      <c r="G43" s="1">
        <f>F43/C43</f>
        <v>0.8982740002882704</v>
      </c>
    </row>
    <row r="44" spans="1:7" ht="12.75">
      <c r="A44" s="65"/>
      <c r="B44" t="s">
        <v>54</v>
      </c>
      <c r="C44" s="8">
        <v>140512.78</v>
      </c>
      <c r="D44" s="8">
        <v>9952.64</v>
      </c>
      <c r="E44" s="50">
        <f>+D44/C44</f>
        <v>0.07083085253882244</v>
      </c>
      <c r="F44" s="8">
        <v>130560.14</v>
      </c>
      <c r="G44" s="1">
        <f>F44/C44</f>
        <v>0.9291691474611775</v>
      </c>
    </row>
    <row r="45" spans="1:7" ht="12.75">
      <c r="A45" s="65"/>
      <c r="B45" t="s">
        <v>55</v>
      </c>
      <c r="C45" s="8">
        <v>113415.42</v>
      </c>
      <c r="D45" s="8">
        <v>15878.46</v>
      </c>
      <c r="E45" s="1">
        <f>+D45/C45</f>
        <v>0.14000265572353388</v>
      </c>
      <c r="F45" s="8">
        <v>97536.96</v>
      </c>
      <c r="G45" s="1">
        <f>F45/C45</f>
        <v>0.8599973442764661</v>
      </c>
    </row>
    <row r="46" spans="3:7" ht="12.75">
      <c r="C46" s="8"/>
      <c r="D46" s="8"/>
      <c r="E46" s="1"/>
      <c r="F46" s="8"/>
      <c r="G46" s="1"/>
    </row>
    <row r="47" spans="1:7" ht="12.75">
      <c r="A47" s="65" t="s">
        <v>100</v>
      </c>
      <c r="B47" t="s">
        <v>43</v>
      </c>
      <c r="C47" s="8">
        <v>3842.87</v>
      </c>
      <c r="D47" s="8">
        <v>1038.49</v>
      </c>
      <c r="E47" s="1"/>
      <c r="F47" s="8">
        <v>2804.38</v>
      </c>
      <c r="G47" s="1"/>
    </row>
    <row r="48" spans="1:7" ht="12.75">
      <c r="A48" s="65"/>
      <c r="B48" t="s">
        <v>54</v>
      </c>
      <c r="C48" s="8">
        <v>2446.39</v>
      </c>
      <c r="D48" s="8">
        <v>17.85</v>
      </c>
      <c r="E48" s="1"/>
      <c r="F48" s="8">
        <v>2428.54</v>
      </c>
      <c r="G48" s="1"/>
    </row>
    <row r="49" spans="1:7" ht="12.75">
      <c r="A49" s="65"/>
      <c r="B49" t="s">
        <v>55</v>
      </c>
      <c r="C49" s="8">
        <v>1396.48</v>
      </c>
      <c r="D49" s="8">
        <v>1020.64</v>
      </c>
      <c r="E49" s="1"/>
      <c r="F49" s="8">
        <v>375.84</v>
      </c>
      <c r="G49" s="1"/>
    </row>
    <row r="50" spans="5:7" ht="12.75">
      <c r="E50" s="60"/>
      <c r="G50" s="60"/>
    </row>
    <row r="51" spans="5:7" ht="12.75">
      <c r="E51" s="60"/>
      <c r="G51" s="60"/>
    </row>
    <row r="52" spans="1:7" ht="12.75">
      <c r="A52" s="2" t="s">
        <v>101</v>
      </c>
      <c r="B52" t="s">
        <v>43</v>
      </c>
      <c r="C52" s="11">
        <f>C39/C19</f>
        <v>0.692941985704738</v>
      </c>
      <c r="E52" s="60"/>
      <c r="G52" s="60"/>
    </row>
    <row r="53" spans="2:7" ht="12.75">
      <c r="B53" t="s">
        <v>54</v>
      </c>
      <c r="C53" s="11">
        <f>C40/C20</f>
        <v>0.650341529231004</v>
      </c>
      <c r="E53" s="60"/>
      <c r="G53" s="60"/>
    </row>
    <row r="54" spans="2:7" ht="12.75">
      <c r="B54" t="s">
        <v>55</v>
      </c>
      <c r="C54" s="11">
        <f>C41/C21</f>
        <v>0.7333879413414875</v>
      </c>
      <c r="E54" s="60"/>
      <c r="G54" s="60"/>
    </row>
    <row r="57" ht="12.75">
      <c r="A57" s="4"/>
    </row>
  </sheetData>
  <sheetProtection/>
  <mergeCells count="11">
    <mergeCell ref="F35:F37"/>
    <mergeCell ref="G35:G37"/>
    <mergeCell ref="H35:H37"/>
    <mergeCell ref="A39:A41"/>
    <mergeCell ref="A43:A45"/>
    <mergeCell ref="A47:A49"/>
    <mergeCell ref="D15:E16"/>
    <mergeCell ref="A23:A25"/>
    <mergeCell ref="A27:A29"/>
    <mergeCell ref="D35:D37"/>
    <mergeCell ref="E35:E37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Harpa</cp:lastModifiedBy>
  <cp:lastPrinted>2008-03-15T00:38:47Z</cp:lastPrinted>
  <dcterms:created xsi:type="dcterms:W3CDTF">2008-03-05T18:27:47Z</dcterms:created>
  <dcterms:modified xsi:type="dcterms:W3CDTF">2010-07-12T22:34:35Z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-115298756</vt:i4>
  </property>
  <property fmtid="{D5CDD505-2E9C-101B-9397-08002B2CF9AE}" pid="3" name="_EmailSubject">
    <vt:lpwstr>CAHC spread sheet</vt:lpwstr>
  </property>
  <property fmtid="{D5CDD505-2E9C-101B-9397-08002B2CF9AE}" pid="4" name="_AuthorEmail">
    <vt:lpwstr>LDonner@mts.net</vt:lpwstr>
  </property>
  <property fmtid="{D5CDD505-2E9C-101B-9397-08002B2CF9AE}" pid="5" name="_AuthorEmailDisplayName">
    <vt:lpwstr>Lissa Donner</vt:lpwstr>
  </property>
  <property fmtid="{D5CDD505-2E9C-101B-9397-08002B2CF9AE}" pid="6" name="_ReviewingToolsShownOnce">
    <vt:lpwstr/>
  </property>
</Properties>
</file>